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920" windowHeight="4470" activeTab="4"/>
  </bookViews>
  <sheets>
    <sheet name="IncomeStmt" sheetId="1" r:id="rId1"/>
    <sheet name="BSheet" sheetId="2" r:id="rId2"/>
    <sheet name="EquityStmt" sheetId="3" r:id="rId3"/>
    <sheet name="Cashflow" sheetId="4" r:id="rId4"/>
    <sheet name="Notes" sheetId="5" r:id="rId5"/>
  </sheets>
  <definedNames>
    <definedName name="_xlnm.Print_Area" localSheetId="1">'BSheet'!$B$1:$F$61</definedName>
    <definedName name="_xlnm.Print_Area" localSheetId="3">'Cashflow'!$B$1:$K$35</definedName>
    <definedName name="_xlnm.Print_Area" localSheetId="2">'EquityStmt'!$B$1:$I$40</definedName>
    <definedName name="_xlnm.Print_Area" localSheetId="0">'IncomeStmt'!$B$1:$H$39</definedName>
    <definedName name="_xlnm.Print_Area" localSheetId="4">'Notes'!$B$1:$J$217</definedName>
    <definedName name="_xlnm.Print_Titles" localSheetId="1">'BSheet'!$1:$9</definedName>
    <definedName name="_xlnm.Print_Titles" localSheetId="4">'Notes'!$1:$4</definedName>
  </definedNames>
  <calcPr fullCalcOnLoad="1"/>
</workbook>
</file>

<file path=xl/comments5.xml><?xml version="1.0" encoding="utf-8"?>
<comments xmlns="http://schemas.openxmlformats.org/spreadsheetml/2006/main">
  <authors>
    <author>Dijaya Corporation Berhad</author>
  </authors>
  <commentList>
    <comment ref="I49" authorId="0">
      <text>
        <r>
          <rPr>
            <b/>
            <sz val="8"/>
            <rFont val="Tahoma"/>
            <family val="0"/>
          </rPr>
          <t>Manufacturing, Internet &amp; Credit &amp; Leasing</t>
        </r>
      </text>
    </comment>
  </commentList>
</comments>
</file>

<file path=xl/sharedStrings.xml><?xml version="1.0" encoding="utf-8"?>
<sst xmlns="http://schemas.openxmlformats.org/spreadsheetml/2006/main" count="327" uniqueCount="241">
  <si>
    <t>RM'000</t>
  </si>
  <si>
    <t>1.</t>
  </si>
  <si>
    <t>(a)</t>
  </si>
  <si>
    <t>(b)</t>
  </si>
  <si>
    <t>2.</t>
  </si>
  <si>
    <t>Taxation</t>
  </si>
  <si>
    <t>3.</t>
  </si>
  <si>
    <t>As at</t>
  </si>
  <si>
    <t>Cash and bank balances</t>
  </si>
  <si>
    <t>Share capital</t>
  </si>
  <si>
    <t>Reserves</t>
  </si>
  <si>
    <t>Minority Interests</t>
  </si>
  <si>
    <t>5.</t>
  </si>
  <si>
    <t>6.</t>
  </si>
  <si>
    <t>7.</t>
  </si>
  <si>
    <t>Quoted securities</t>
  </si>
  <si>
    <t>8.</t>
  </si>
  <si>
    <t>10.</t>
  </si>
  <si>
    <t>11.</t>
  </si>
  <si>
    <t>12.</t>
  </si>
  <si>
    <t>Secured short-term borrowings</t>
  </si>
  <si>
    <t>Secured long-term borrowings</t>
  </si>
  <si>
    <t>13.</t>
  </si>
  <si>
    <t>14.</t>
  </si>
  <si>
    <t>15.</t>
  </si>
  <si>
    <t>16.</t>
  </si>
  <si>
    <t>Investment</t>
  </si>
  <si>
    <t>17.</t>
  </si>
  <si>
    <t>18.</t>
  </si>
  <si>
    <t>20.</t>
  </si>
  <si>
    <t>Share of taxation of associated company</t>
  </si>
  <si>
    <t>At cost</t>
  </si>
  <si>
    <t>Current</t>
  </si>
  <si>
    <t>By Order of the Board</t>
  </si>
  <si>
    <t>Petaling Jaya</t>
  </si>
  <si>
    <t>Particulars of the Group's borrowings are as follows:</t>
  </si>
  <si>
    <t>Individual Quarter</t>
  </si>
  <si>
    <t>Inventories</t>
  </si>
  <si>
    <t>Trade and other receivables</t>
  </si>
  <si>
    <t>Marketable securities</t>
  </si>
  <si>
    <t>Trade and other payables</t>
  </si>
  <si>
    <t>Jessica Low Nyoke Fun</t>
  </si>
  <si>
    <t>Deferred taxation transfers</t>
  </si>
  <si>
    <t>21.</t>
  </si>
  <si>
    <t>Total purchases</t>
  </si>
  <si>
    <t>Total disposals</t>
  </si>
  <si>
    <t>Nil</t>
  </si>
  <si>
    <t xml:space="preserve">At carrying value/ book value </t>
  </si>
  <si>
    <t>Material litigation</t>
  </si>
  <si>
    <t>RM’000</t>
  </si>
  <si>
    <t>Revenue</t>
  </si>
  <si>
    <t>Consolidated</t>
  </si>
  <si>
    <t>and resort</t>
  </si>
  <si>
    <t>development</t>
  </si>
  <si>
    <t>Engineering</t>
  </si>
  <si>
    <t>and trading</t>
  </si>
  <si>
    <t>Share of results of associated companies</t>
  </si>
  <si>
    <t>Sale of unquoted investments and/ or properties</t>
  </si>
  <si>
    <t>Finance costs</t>
  </si>
  <si>
    <t>Minority interests</t>
  </si>
  <si>
    <t>Total</t>
  </si>
  <si>
    <t>Basis of preparation</t>
  </si>
  <si>
    <t>Nature and amount of items affecting assets, liabilities, equity, net income or cash flows that are unusual</t>
  </si>
  <si>
    <t>financial year</t>
  </si>
  <si>
    <t>because of their nature, size or incidence</t>
  </si>
  <si>
    <t>Dividends paid</t>
  </si>
  <si>
    <t>Share of results of</t>
  </si>
  <si>
    <t>associated companies</t>
  </si>
  <si>
    <t>Valuations of property, plant and equipment</t>
  </si>
  <si>
    <t>Variation of results against previous quarter</t>
  </si>
  <si>
    <t>Current year prospects</t>
  </si>
  <si>
    <t>At market value</t>
  </si>
  <si>
    <t>22.</t>
  </si>
  <si>
    <t>Off balance sheet financial instruments</t>
  </si>
  <si>
    <t>25.</t>
  </si>
  <si>
    <t>Earnings per share</t>
  </si>
  <si>
    <t>Basic earnings per ordinary share</t>
  </si>
  <si>
    <t>Diluted earnings per ordinary share</t>
  </si>
  <si>
    <t>Other operating income</t>
  </si>
  <si>
    <t>Net cashflow generated from operating activities</t>
  </si>
  <si>
    <t>Net cashflow from investing activities</t>
  </si>
  <si>
    <t>Net cashflow from financing activities</t>
  </si>
  <si>
    <t>Quarter ended</t>
  </si>
  <si>
    <t>Results from operations</t>
  </si>
  <si>
    <t>Changes in estimates of amounts reported in prior interim periods of the current financial year or in prior</t>
  </si>
  <si>
    <t>CONDENSED CONSOLIDATED STATEMENT OF CHANGES IN EQUITY</t>
  </si>
  <si>
    <t>CONDENSED CONSOLIDATED CASH FLOW STATEMENT</t>
  </si>
  <si>
    <t>(The figures have not been audited)</t>
  </si>
  <si>
    <t>CONDENSED CONSOLIDATED BALANCE SHEETS</t>
  </si>
  <si>
    <t>There were no significant changes in contingent liabilities since the last annual balance sheet date.</t>
  </si>
  <si>
    <t>Profit/(Loss) before tax</t>
  </si>
  <si>
    <t>Year To Date</t>
  </si>
  <si>
    <t>Real property</t>
  </si>
  <si>
    <t>PART A - EXPLANATORY NOTES PURSUANT TO MASB 26</t>
  </si>
  <si>
    <t>4</t>
  </si>
  <si>
    <t>Debt and equity securities</t>
  </si>
  <si>
    <t>Auditors' report on preceding annual financial statements</t>
  </si>
  <si>
    <t>Seasonal or cyclical factors</t>
  </si>
  <si>
    <t>Finance cost</t>
  </si>
  <si>
    <t>Segmental information</t>
  </si>
  <si>
    <t>9</t>
  </si>
  <si>
    <t>Subsequent events</t>
  </si>
  <si>
    <t>Changes in composition of the Group</t>
  </si>
  <si>
    <t>Changes in contingent liabilities or contingent assets</t>
  </si>
  <si>
    <t>Capital commitments</t>
  </si>
  <si>
    <t>Current Year Quarter Ended</t>
  </si>
  <si>
    <t>Preceding Year Corresponding Quarter Ended</t>
  </si>
  <si>
    <t>CONDENSED CONSOLIDATED INCOME STATEMENTS</t>
  </si>
  <si>
    <t>Cost of sales</t>
  </si>
  <si>
    <t>Other operating expenses</t>
  </si>
  <si>
    <t>Company and subsidiaries</t>
  </si>
  <si>
    <t>Associates</t>
  </si>
  <si>
    <t>Net profit for the period</t>
  </si>
  <si>
    <t>Earnings per share (sen)</t>
  </si>
  <si>
    <t>Basic</t>
  </si>
  <si>
    <t>Diluted</t>
  </si>
  <si>
    <t>Note</t>
  </si>
  <si>
    <t>As At</t>
  </si>
  <si>
    <t xml:space="preserve">As At </t>
  </si>
  <si>
    <t>Land held for development</t>
  </si>
  <si>
    <t>Non-current assets</t>
  </si>
  <si>
    <t>Property, plant and equipment</t>
  </si>
  <si>
    <t>Investment in associated companies</t>
  </si>
  <si>
    <t>Other investments</t>
  </si>
  <si>
    <t>Security retainers accumulation fund</t>
  </si>
  <si>
    <t>Development properties</t>
  </si>
  <si>
    <t>Tax payable</t>
  </si>
  <si>
    <t>Provision for liabilities</t>
  </si>
  <si>
    <t>Financed by:</t>
  </si>
  <si>
    <t>Current assets</t>
  </si>
  <si>
    <t>Current liabilities</t>
  </si>
  <si>
    <t>Net current assets</t>
  </si>
  <si>
    <t>Non-current liabilities</t>
  </si>
  <si>
    <t>Negative goodwill, net</t>
  </si>
  <si>
    <t>Long term borrowings</t>
  </si>
  <si>
    <t>Deferred taxation</t>
  </si>
  <si>
    <t>Security retainers</t>
  </si>
  <si>
    <t>Deferred licence fees</t>
  </si>
  <si>
    <t>Sinking fund reserve</t>
  </si>
  <si>
    <t>Profit forecast or profit guarantee</t>
  </si>
  <si>
    <t>Tax expense for the period</t>
  </si>
  <si>
    <t>19.</t>
  </si>
  <si>
    <t>24.</t>
  </si>
  <si>
    <t>23.</t>
  </si>
  <si>
    <t>Dividend payable</t>
  </si>
  <si>
    <t>26.</t>
  </si>
  <si>
    <t>Basic earnings per ordinary share is calculated by dividing the net profit for the period by the weighted average number of ordinary shares in issue during the period.</t>
  </si>
  <si>
    <t>Net profit for the period (RM'000)</t>
  </si>
  <si>
    <t>Weighted average number of ordinary shares ('000)</t>
  </si>
  <si>
    <t>Basic earnings per share (sen)</t>
  </si>
  <si>
    <t>The effect on the basic earnings per share arising from the assumed exercise of ESOS is anti-dilutive. Accordingly, diluted earnings per share was not presented.</t>
  </si>
  <si>
    <t>As at 1 January 2003</t>
  </si>
  <si>
    <t>* Cash and cash equivalents at end of the financial period comprise the following:</t>
  </si>
  <si>
    <t>Cash and cash equivalents at beginning of financial period</t>
  </si>
  <si>
    <t>Cash and cash equivalents at end of financial period *</t>
  </si>
  <si>
    <t>Less: Bank overdrafts</t>
  </si>
  <si>
    <t>Less: Cash and cash equivalents not available for use</t>
  </si>
  <si>
    <t>Secretary</t>
  </si>
  <si>
    <t>Preceding Year Corresponding Period Ended</t>
  </si>
  <si>
    <t>Current Year Period Ended</t>
  </si>
  <si>
    <t>Net tangible asset per share (RM)</t>
  </si>
  <si>
    <t>DIJAYA CORPORATION BERHAD (47908-K)</t>
  </si>
  <si>
    <t>Net increase/ (decrease) in cash and cash equivalents</t>
  </si>
  <si>
    <t>As at 1 January 2002</t>
  </si>
  <si>
    <t>Issuance of new shares pursuant to ESOS</t>
  </si>
  <si>
    <t>gains not recognised in the income statement</t>
  </si>
  <si>
    <t>Individual quarter ended</t>
  </si>
  <si>
    <t>Cumulative quarters ended</t>
  </si>
  <si>
    <t>quarter</t>
  </si>
  <si>
    <t>Current year</t>
  </si>
  <si>
    <t>to date</t>
  </si>
  <si>
    <t>Total gain/ (loss) on disposals</t>
  </si>
  <si>
    <t>Corporate proposals</t>
  </si>
  <si>
    <t>Borrowings</t>
  </si>
  <si>
    <t>All of the above borrowings are denominated in Ringgit Malaysia.</t>
  </si>
  <si>
    <t>31/12/03</t>
  </si>
  <si>
    <t>31/12/2003</t>
  </si>
  <si>
    <t>Short term borrowings</t>
  </si>
  <si>
    <t>Net loss for the year</t>
  </si>
  <si>
    <t>As at 31 December 2002</t>
  </si>
  <si>
    <t>Prior year adjustment</t>
  </si>
  <si>
    <t>As at 1 January 2002 (restated)</t>
  </si>
  <si>
    <t>As at 31 December 2003</t>
  </si>
  <si>
    <t>Foreign exchange differences, representing net</t>
  </si>
  <si>
    <t xml:space="preserve">As previously stated </t>
  </si>
  <si>
    <t>Prior year adjustments</t>
  </si>
  <si>
    <t>As at 1 January 2003 (restated)</t>
  </si>
  <si>
    <t>Gross profits</t>
  </si>
  <si>
    <t>As at 1 January 2004</t>
  </si>
  <si>
    <t>Others</t>
  </si>
  <si>
    <t>The valuations of property, plant and equipment have been brought forward without any amendment from the audited financial statements for the year ended 31 December 2003.</t>
  </si>
  <si>
    <t>Consolidated profit before taxation</t>
  </si>
  <si>
    <t>PART B - EXPLANATORY NOTES PURSUANT TO APPENDIX 9B OF THE LISTING REQUIREMENTS OF BURSA MALAYSIA SECURITIES BHD</t>
  </si>
  <si>
    <t>Dividends</t>
  </si>
  <si>
    <t>30/9/2004</t>
  </si>
  <si>
    <t>These interim financial statements are unaudited and have been prepared in accordance with the requirements of MASB 26: Interim Financial Reporting and Paragraph 9.22 of the Bursa Malaysia Listing Requirements and should be read in conjunction with the Group's annual audited financial statements for the year ended 31 December 2003.</t>
  </si>
  <si>
    <t>The auditors' report of the Group's most recent annual audited financial statements for the year ended 31 December 2003 was not qualified.</t>
  </si>
  <si>
    <t>The Group has not submitted any financial forecast or projection to any regulatory body in prior financial years. As such, there were no changes in estimates of amounts reported in prior financial years that have a material effect in the current quarter.</t>
  </si>
  <si>
    <t>The Company paid a first and final dividend of 2% less 28% income tax on 26 July 2004 in respect of the year ended 31 December 2003.</t>
  </si>
  <si>
    <t>Not applicable.</t>
  </si>
  <si>
    <t>The Group's effective taxation rate is disproportionate to its financial results mainly due non-availability of group relief for losses incurred by certain subsidiary companies, and certain expenses which are disallowed for taxation purposes.</t>
  </si>
  <si>
    <t>There were no sale of unquoted investments and/or properties outside the ordinary course of the Group's business for the financial period under review.</t>
  </si>
  <si>
    <t>Interim financial statements for the quarter ended 31 December 2004</t>
  </si>
  <si>
    <t>31/12/04</t>
  </si>
  <si>
    <t>Profit from operations</t>
  </si>
  <si>
    <t>Profit before tax</t>
  </si>
  <si>
    <t>Profit after tax</t>
  </si>
  <si>
    <t>31/12/2004</t>
  </si>
  <si>
    <t>As at 31 December 2004</t>
  </si>
  <si>
    <t>There were no issuances, cancellations, repurchases, resale and repayments of debt and equity securities for the financial period ended 31 December 2004.</t>
  </si>
  <si>
    <t>YTD ended 31 December 2004</t>
  </si>
  <si>
    <t>YTD ended 31 December 2003</t>
  </si>
  <si>
    <t>There were no capital commitments not provided for in the interim financial statements as at 31 December 2004.</t>
  </si>
  <si>
    <t>The Group's business operations were not significantly affected by any seasonal/ cyclical factor.</t>
  </si>
  <si>
    <t>There were no unusual items affecting assets, liabilities, equity, net income or cash flows during the financial period under review.</t>
  </si>
  <si>
    <t>Business segment analysis</t>
  </si>
  <si>
    <t>There were no material events subsequent to the end of the current financial period up to the date of this report.</t>
  </si>
  <si>
    <t>Review of performance</t>
  </si>
  <si>
    <t xml:space="preserve">The improved performance is mainly attributable to contributions from the on-going property development projects in Tropicana Golf &amp; Country Resort and Damansara Indah Resort Homes.  </t>
  </si>
  <si>
    <t>The Company announced on 15 December 2004, that it has decided not to seek an extension of time for the Special Bumiputra Issue ("SBI") and accordingly the Securities Commission's approval for the implementation of the SBI had lapsed on 31 December 2004.</t>
  </si>
  <si>
    <t>The disposal by Bakat Rampai Sdn Bhd ("BRSB"), a wholly-owned subsidiary of the Company, of its entire shareholding of 36,081,980 ordinary shares of RM1.00 each representing approximately 11.25% equity interest in Berjaya Times Square Sdn Bhd ("BTSSB") to Matrix International Bhd ("MIB") for a consideration of RM88,235,205 to be satisfied by the issuance of 63,025,146 new ordinary shares of RM1.00 each in MIB at an issue price of RM1.40 per share, was completed on 31 December 2004.</t>
  </si>
  <si>
    <t>There were no off balance sheet arrangements entered into nor were there any off balance sheet financial instruments issued as at the date of this report.</t>
  </si>
  <si>
    <t>There has been no material litigation as at the date of this report, the value of which exceeds 5% of the Group's net tangible assets.</t>
  </si>
  <si>
    <t>12 months</t>
  </si>
  <si>
    <t xml:space="preserve">12 months </t>
  </si>
  <si>
    <t>ended</t>
  </si>
  <si>
    <t>23 February 2005</t>
  </si>
  <si>
    <t>Share Capital</t>
  </si>
  <si>
    <t>Share Premium</t>
  </si>
  <si>
    <t>Reserves Attributable To Capital</t>
  </si>
  <si>
    <t>Accumulated Losses</t>
  </si>
  <si>
    <t>The Company had on 29 October 2004 subscribed for an additional 499,000 ordinary shares of RM1.00 each in the share capital of its wholly-owned subsidiary company, Aspek Analisa Sdn Bhd for a total cash consideration of RM499,000, thereby increasing the Company's shareholding to 500,000 ordinary shares of RM1.00 each representing its entire enlarged issued and paid-up share capital.</t>
  </si>
  <si>
    <t xml:space="preserve">On 26 October 2004 Izasaja Sdn Bhd, an indirect wholly-owned subsidiary of the Company had commenced its members' voluntary winding up proceeding pursuant to Sections 254(1)(b) and 255(6)(b) of the Companies Act, 1965. The winding up is not expected to have any material financial and operational impact on the Group. </t>
  </si>
  <si>
    <t>The Group registered a pre-tax profit of RM27.2 million for the current quarter, an increase of RM14.1 million compared to the preceding quarter. The increase in the current quarter is mainly attributable recognition of progress billings from property development projects in Tropicana Golf &amp; Country Resort and Damansara Indah Resort Homes.</t>
  </si>
  <si>
    <t>The on-going development projects in Tropicana Golf &amp; Country Resort and Damansara Indah Resort Homes will continue to be the main contributors to the Group's income for the current year. Barring any unforeseen circumstances, the Board is optimistic about the performance of the Group.</t>
  </si>
  <si>
    <t>The Condensed Consolidated Financial Statements should be read in conjunction with the audited financial statements for the year ended 31 December 2003 and the accompanying notes to the interim financial statements.</t>
  </si>
  <si>
    <t>These explanatory notes attached to the interim financial statements provide an explanation of events and transactions that are significant to an understanding of the changes in the financial position and performance of the Group since the year ended 31 December 2003.</t>
  </si>
  <si>
    <t>The accounting policies and methods of computation adopted by the Group in these interim financial statements are consistent with those adopted in the annual audited financial statements for the year ended 31 December 2003, except for adoption of the relevant new accounting standards, which became effective from 1 January 2004.</t>
  </si>
  <si>
    <t>The Group recorded a turnover of RM214.5 million and pre-tax profit of RM65.4 million for the year ended 31 December 2004. This compares favourably with a turnover of RM182.8 million and loss before tax of RM29.0 million reported last year.</t>
  </si>
  <si>
    <t>The Board has proposed a first and final dividend of 3% less income tax of 28% in respect of the year ended 31 December 2004 which will be recommended  to the shareholders for approval at the forthcoming Annual General Meeting.</t>
  </si>
  <si>
    <t>As for the current quarter under review, the Group achieved a revenue of RM98.6 million and profit before tax of RM27.2 million as compared with a turnover of RM53.2 million and pre-tax profit of RM21.2 million in the corresponding period last year. Included in the other operating income of the current quarter and of the year to date is a gain of RM7.9 million from the disposal of the Group's investment in Berjaya Times Square Sdn Bhd. The gain accounted for is based on the Board's assessment of the fair value of the consideration shares received that was made by reference to the latest information available.</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</si>
</sst>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 #,##0_);_(* \(#,##0\);_(* &quot;-&quot;_);_(@_)"/>
    <numFmt numFmtId="170" formatCode="_(&quot;RM&quot;* #,##0.00_);_(&quot;RM&quot;* \(#,##0.00\);_(&quot;RM&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_(* #,##0.0_);_(* \(#,##0.0\);_(* &quot;-&quot;??_);_(@_)"/>
    <numFmt numFmtId="187" formatCode="_(* #,##0_);_(* \(#,##0\);_(* &quot;-&quot;??_);_(@_)"/>
    <numFmt numFmtId="188" formatCode="_-* #,##0\ _F_-;\-* #,##0\ _F_-;_-* &quot;-&quot;\ _F_-;_-@_-"/>
    <numFmt numFmtId="189" formatCode="_-* #,##0.00\ _F_-;\-* #,##0.00\ _F_-;_-* &quot;-&quot;??\ _F_-;_-@_-"/>
    <numFmt numFmtId="190" formatCode="&quot;ß&quot;#,##0;[Red]\-&quot;ß&quot;#,##0"/>
    <numFmt numFmtId="191" formatCode="_-&quot;ß&quot;* #,##0_-;\-&quot;ß&quot;* #,##0_-;_-&quot;ß&quot;* &quot;-&quot;_-;_-@_-"/>
    <numFmt numFmtId="192" formatCode="_-* #,##0\ &quot;F&quot;_-;\-* #,##0\ &quot;F&quot;_-;_-* &quot;-&quot;\ &quot;F&quot;_-;_-@_-"/>
    <numFmt numFmtId="193" formatCode="&quot;ß&quot;#,##0.00;[Red]\-&quot;ß&quot;#,##0.00"/>
    <numFmt numFmtId="194" formatCode="_-&quot;ß&quot;* #,##0.00_-;\-&quot;ß&quot;* #,##0.00_-;_-&quot;ß&quot;* &quot;-&quot;??_-;_-@_-"/>
    <numFmt numFmtId="195" formatCode="_-* #,##0.00\ &quot;F&quot;_-;\-* #,##0.00\ &quot;F&quot;_-;_-* &quot;-&quot;??\ &quot;F&quot;_-;_-@_-"/>
    <numFmt numFmtId="196" formatCode="#,##0.00&quot; $&quot;;[Red]\-#,##0.00&quot; $&quot;"/>
    <numFmt numFmtId="197" formatCode="0.00_)"/>
    <numFmt numFmtId="198" formatCode="General_)"/>
    <numFmt numFmtId="199" formatCode="dd/mm/yy"/>
    <numFmt numFmtId="200" formatCode="dd/mm/yyyy"/>
    <numFmt numFmtId="201" formatCode="_(* #,##0.000_);_(* \(#,##0.000\);_(* &quot;-&quot;??_);_(@_)"/>
    <numFmt numFmtId="202" formatCode="_(* #,##0.000_);_(* \(#,##0.000\);_(* &quot;-&quot;???_);_(@_)"/>
    <numFmt numFmtId="203" formatCode="&quot;Yes&quot;;&quot;Yes&quot;;&quot;No&quot;"/>
    <numFmt numFmtId="204" formatCode="&quot;True&quot;;&quot;True&quot;;&quot;False&quot;"/>
    <numFmt numFmtId="205" formatCode="&quot;On&quot;;&quot;On&quot;;&quot;Off&quot;"/>
    <numFmt numFmtId="206" formatCode="[$€-2]\ #,##0.00_);[Red]\([$€-2]\ #,##0.00\)"/>
    <numFmt numFmtId="207" formatCode="#,##0.0_);\(#,##0.0\)"/>
    <numFmt numFmtId="208" formatCode="0_);\(0\)"/>
  </numFmts>
  <fonts count="20">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b/>
      <sz val="12"/>
      <name val="Arial Narrow"/>
      <family val="2"/>
    </font>
    <font>
      <sz val="12"/>
      <name val="Arial Narrow"/>
      <family val="2"/>
    </font>
    <font>
      <i/>
      <sz val="12"/>
      <name val="Arial Narrow"/>
      <family val="2"/>
    </font>
    <font>
      <u val="single"/>
      <sz val="12"/>
      <name val="Arial Narrow"/>
      <family val="2"/>
    </font>
    <font>
      <sz val="10"/>
      <name val="Arial Narrow"/>
      <family val="2"/>
    </font>
    <font>
      <sz val="12"/>
      <color indexed="8"/>
      <name val="Arial Narrow"/>
      <family val="2"/>
    </font>
    <font>
      <b/>
      <sz val="12"/>
      <color indexed="8"/>
      <name val="Arial Narrow"/>
      <family val="2"/>
    </font>
    <font>
      <b/>
      <sz val="10"/>
      <name val="Arial Narrow"/>
      <family val="2"/>
    </font>
    <font>
      <b/>
      <u val="single"/>
      <sz val="12"/>
      <name val="Arial Narrow"/>
      <family val="2"/>
    </font>
    <font>
      <sz val="8"/>
      <name val="Arial Narrow"/>
      <family val="2"/>
    </font>
    <font>
      <b/>
      <sz val="11"/>
      <name val="Arial Narrow"/>
      <family val="2"/>
    </font>
    <font>
      <sz val="11"/>
      <name val="Arial Narrow"/>
      <family val="2"/>
    </font>
    <font>
      <b/>
      <sz val="8"/>
      <name val="Tahoma"/>
      <family val="0"/>
    </font>
    <font>
      <b/>
      <sz val="8"/>
      <name val="Arial"/>
      <family val="2"/>
    </font>
  </fonts>
  <fills count="2">
    <fill>
      <patternFill/>
    </fill>
    <fill>
      <patternFill patternType="gray125"/>
    </fill>
  </fills>
  <borders count="14">
    <border>
      <left/>
      <right/>
      <top/>
      <bottom/>
      <diagonal/>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mediu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80">
    <xf numFmtId="0" fontId="0" fillId="0" borderId="0" xfId="0" applyAlignment="1">
      <alignment/>
    </xf>
    <xf numFmtId="0" fontId="6" fillId="0" borderId="0" xfId="0" applyFont="1" applyAlignment="1">
      <alignment/>
    </xf>
    <xf numFmtId="0" fontId="7" fillId="0" borderId="0" xfId="0" applyFont="1" applyAlignment="1">
      <alignment/>
    </xf>
    <xf numFmtId="0" fontId="7" fillId="0" borderId="0" xfId="0" applyFont="1" applyBorder="1" applyAlignment="1">
      <alignment/>
    </xf>
    <xf numFmtId="0" fontId="6" fillId="0" borderId="0" xfId="0" applyFont="1" applyAlignment="1" quotePrefix="1">
      <alignment/>
    </xf>
    <xf numFmtId="0" fontId="7" fillId="0" borderId="0" xfId="0" applyFont="1" applyAlignment="1">
      <alignment horizontal="center"/>
    </xf>
    <xf numFmtId="0" fontId="7" fillId="0" borderId="0" xfId="0" applyFont="1" applyAlignment="1" quotePrefix="1">
      <alignment/>
    </xf>
    <xf numFmtId="0" fontId="8" fillId="0" borderId="0" xfId="0" applyFont="1" applyBorder="1" applyAlignment="1">
      <alignment horizontal="center"/>
    </xf>
    <xf numFmtId="14" fontId="8" fillId="0" borderId="0" xfId="0" applyNumberFormat="1" applyFont="1" applyBorder="1" applyAlignment="1" quotePrefix="1">
      <alignment horizontal="center"/>
    </xf>
    <xf numFmtId="187" fontId="7" fillId="0" borderId="0" xfId="0" applyNumberFormat="1" applyFont="1" applyAlignment="1">
      <alignment/>
    </xf>
    <xf numFmtId="187" fontId="7" fillId="0" borderId="1" xfId="15" applyNumberFormat="1" applyFont="1" applyFill="1" applyBorder="1" applyAlignment="1">
      <alignment/>
    </xf>
    <xf numFmtId="187" fontId="7" fillId="0" borderId="0" xfId="15" applyNumberFormat="1" applyFont="1" applyAlignment="1">
      <alignment/>
    </xf>
    <xf numFmtId="187" fontId="7" fillId="0" borderId="0" xfId="0" applyNumberFormat="1" applyFont="1" applyFill="1" applyBorder="1" applyAlignment="1">
      <alignment/>
    </xf>
    <xf numFmtId="187" fontId="7" fillId="0" borderId="2" xfId="15" applyNumberFormat="1" applyFont="1" applyFill="1" applyBorder="1" applyAlignment="1" quotePrefix="1">
      <alignment horizontal="right"/>
    </xf>
    <xf numFmtId="0" fontId="7" fillId="0" borderId="0" xfId="0" applyFont="1" applyAlignment="1">
      <alignment horizontal="left"/>
    </xf>
    <xf numFmtId="0" fontId="7" fillId="0" borderId="0" xfId="0" applyFont="1" applyFill="1" applyAlignment="1">
      <alignment/>
    </xf>
    <xf numFmtId="187" fontId="7" fillId="0" borderId="0" xfId="15" applyNumberFormat="1" applyFont="1" applyFill="1" applyAlignment="1">
      <alignment horizontal="center"/>
    </xf>
    <xf numFmtId="0" fontId="7" fillId="0" borderId="0" xfId="0" applyFont="1" applyBorder="1" applyAlignment="1">
      <alignment/>
    </xf>
    <xf numFmtId="187" fontId="7" fillId="0" borderId="0" xfId="15" applyNumberFormat="1" applyFont="1" applyFill="1" applyBorder="1" applyAlignment="1">
      <alignment/>
    </xf>
    <xf numFmtId="187" fontId="7" fillId="0" borderId="0" xfId="15" applyNumberFormat="1" applyFont="1" applyBorder="1" applyAlignment="1">
      <alignment/>
    </xf>
    <xf numFmtId="0" fontId="6" fillId="0" borderId="0" xfId="0" applyFont="1" applyBorder="1" applyAlignment="1">
      <alignment/>
    </xf>
    <xf numFmtId="0" fontId="7" fillId="0" borderId="0" xfId="0" applyFont="1" applyAlignment="1">
      <alignment/>
    </xf>
    <xf numFmtId="0" fontId="11" fillId="0" borderId="0" xfId="0" applyFont="1" applyFill="1" applyBorder="1" applyAlignment="1">
      <alignment horizontal="left"/>
    </xf>
    <xf numFmtId="0" fontId="12" fillId="0" borderId="0" xfId="0" applyFont="1" applyFill="1" applyBorder="1" applyAlignment="1">
      <alignment horizontal="left"/>
    </xf>
    <xf numFmtId="187" fontId="11" fillId="0" borderId="2" xfId="15" applyNumberFormat="1" applyFont="1" applyFill="1" applyBorder="1" applyAlignment="1">
      <alignment/>
    </xf>
    <xf numFmtId="187" fontId="11" fillId="0" borderId="0" xfId="0" applyNumberFormat="1" applyFont="1" applyFill="1" applyBorder="1" applyAlignment="1">
      <alignment/>
    </xf>
    <xf numFmtId="187" fontId="11" fillId="0" borderId="0" xfId="15" applyNumberFormat="1" applyFont="1" applyFill="1" applyBorder="1" applyAlignment="1">
      <alignment/>
    </xf>
    <xf numFmtId="0" fontId="10" fillId="0" borderId="0" xfId="0" applyFont="1" applyAlignment="1">
      <alignment horizontal="center"/>
    </xf>
    <xf numFmtId="187" fontId="7" fillId="0" borderId="0" xfId="15" applyNumberFormat="1" applyFont="1" applyAlignment="1">
      <alignment/>
    </xf>
    <xf numFmtId="187" fontId="7" fillId="0" borderId="1" xfId="15" applyNumberFormat="1" applyFont="1" applyBorder="1" applyAlignment="1">
      <alignment/>
    </xf>
    <xf numFmtId="15" fontId="7" fillId="0" borderId="0" xfId="0" applyNumberFormat="1" applyFont="1" applyAlignment="1" quotePrefix="1">
      <alignment/>
    </xf>
    <xf numFmtId="187" fontId="7" fillId="0" borderId="0" xfId="15" applyNumberFormat="1" applyFont="1" applyBorder="1" applyAlignment="1">
      <alignment/>
    </xf>
    <xf numFmtId="187" fontId="6" fillId="0" borderId="0" xfId="15" applyNumberFormat="1" applyFont="1" applyAlignment="1">
      <alignment/>
    </xf>
    <xf numFmtId="0" fontId="6" fillId="0" borderId="0" xfId="0" applyFont="1" applyAlignment="1">
      <alignment horizontal="center"/>
    </xf>
    <xf numFmtId="187" fontId="6" fillId="0" borderId="0" xfId="15" applyNumberFormat="1" applyFont="1" applyFill="1" applyAlignment="1">
      <alignment/>
    </xf>
    <xf numFmtId="0" fontId="7" fillId="0" borderId="0" xfId="0" applyFont="1" applyAlignment="1">
      <alignment horizontal="left" indent="2"/>
    </xf>
    <xf numFmtId="187" fontId="6" fillId="0" borderId="3" xfId="15" applyNumberFormat="1" applyFont="1" applyBorder="1" applyAlignment="1">
      <alignment/>
    </xf>
    <xf numFmtId="187" fontId="7" fillId="0" borderId="3" xfId="15" applyNumberFormat="1" applyFont="1" applyBorder="1" applyAlignment="1">
      <alignment/>
    </xf>
    <xf numFmtId="187" fontId="6" fillId="0" borderId="4" xfId="15" applyNumberFormat="1" applyFont="1" applyBorder="1" applyAlignment="1">
      <alignment/>
    </xf>
    <xf numFmtId="187" fontId="7" fillId="0" borderId="4" xfId="15" applyNumberFormat="1" applyFont="1" applyBorder="1" applyAlignment="1">
      <alignment/>
    </xf>
    <xf numFmtId="187" fontId="6" fillId="0" borderId="5" xfId="15" applyNumberFormat="1" applyFont="1" applyBorder="1" applyAlignment="1">
      <alignment/>
    </xf>
    <xf numFmtId="187" fontId="7" fillId="0" borderId="5" xfId="15" applyNumberFormat="1" applyFont="1" applyBorder="1" applyAlignment="1">
      <alignment/>
    </xf>
    <xf numFmtId="187" fontId="6" fillId="0" borderId="6" xfId="15" applyNumberFormat="1" applyFont="1" applyBorder="1" applyAlignment="1">
      <alignment/>
    </xf>
    <xf numFmtId="187" fontId="11" fillId="0" borderId="0" xfId="15" applyNumberFormat="1" applyFont="1" applyFill="1" applyBorder="1" applyAlignment="1">
      <alignment horizontal="left"/>
    </xf>
    <xf numFmtId="0" fontId="7" fillId="0" borderId="0" xfId="0" applyFont="1" applyAlignment="1">
      <alignment horizontal="left" indent="1"/>
    </xf>
    <xf numFmtId="187" fontId="7" fillId="0" borderId="0" xfId="0" applyNumberFormat="1" applyFont="1" applyBorder="1" applyAlignment="1">
      <alignment/>
    </xf>
    <xf numFmtId="0" fontId="7" fillId="0" borderId="0" xfId="0" applyFont="1" applyBorder="1" applyAlignment="1">
      <alignment vertical="center" wrapText="1"/>
    </xf>
    <xf numFmtId="0" fontId="6" fillId="0" borderId="0" xfId="0" applyFont="1" applyBorder="1" applyAlignment="1">
      <alignment horizontal="center"/>
    </xf>
    <xf numFmtId="187" fontId="6" fillId="0" borderId="2" xfId="15" applyNumberFormat="1" applyFont="1" applyBorder="1" applyAlignment="1">
      <alignment/>
    </xf>
    <xf numFmtId="0" fontId="7" fillId="0" borderId="0" xfId="0" applyFont="1" applyBorder="1" applyAlignment="1">
      <alignment horizontal="left" indent="1"/>
    </xf>
    <xf numFmtId="187" fontId="6" fillId="0" borderId="0" xfId="15" applyNumberFormat="1" applyFont="1" applyBorder="1" applyAlignment="1">
      <alignment/>
    </xf>
    <xf numFmtId="187" fontId="7" fillId="0" borderId="7" xfId="15" applyNumberFormat="1" applyFont="1" applyBorder="1" applyAlignment="1">
      <alignment/>
    </xf>
    <xf numFmtId="187" fontId="7" fillId="0" borderId="0" xfId="15" applyNumberFormat="1" applyFont="1" applyBorder="1" applyAlignment="1">
      <alignment horizontal="center"/>
    </xf>
    <xf numFmtId="187" fontId="6" fillId="0" borderId="0" xfId="15" applyNumberFormat="1" applyFont="1" applyBorder="1" applyAlignment="1">
      <alignment horizontal="center"/>
    </xf>
    <xf numFmtId="186" fontId="6" fillId="0" borderId="0" xfId="0" applyNumberFormat="1" applyFont="1" applyBorder="1" applyAlignment="1">
      <alignment horizontal="center"/>
    </xf>
    <xf numFmtId="186" fontId="7" fillId="0" borderId="0" xfId="0" applyNumberFormat="1" applyFont="1" applyBorder="1" applyAlignment="1">
      <alignment horizontal="center"/>
    </xf>
    <xf numFmtId="187" fontId="6" fillId="0" borderId="0" xfId="15" applyNumberFormat="1" applyFont="1" applyAlignment="1">
      <alignment/>
    </xf>
    <xf numFmtId="187" fontId="6" fillId="0" borderId="8" xfId="15" applyNumberFormat="1" applyFont="1" applyBorder="1" applyAlignment="1">
      <alignment/>
    </xf>
    <xf numFmtId="187" fontId="7" fillId="0" borderId="8" xfId="15" applyNumberFormat="1" applyFont="1" applyBorder="1" applyAlignment="1">
      <alignment/>
    </xf>
    <xf numFmtId="187" fontId="6" fillId="0" borderId="0" xfId="15" applyNumberFormat="1" applyFont="1" applyBorder="1" applyAlignment="1">
      <alignment/>
    </xf>
    <xf numFmtId="187" fontId="6" fillId="0" borderId="1" xfId="15" applyNumberFormat="1" applyFont="1" applyBorder="1" applyAlignment="1">
      <alignment/>
    </xf>
    <xf numFmtId="0" fontId="11" fillId="0" borderId="0" xfId="0" applyFont="1" applyAlignment="1">
      <alignment vertical="top"/>
    </xf>
    <xf numFmtId="0" fontId="11" fillId="0" borderId="0" xfId="0" applyFont="1" applyAlignment="1">
      <alignment vertical="top" wrapText="1"/>
    </xf>
    <xf numFmtId="187" fontId="11" fillId="0" borderId="0" xfId="15" applyNumberFormat="1" applyFont="1" applyAlignment="1">
      <alignment vertical="top" wrapText="1"/>
    </xf>
    <xf numFmtId="187" fontId="11" fillId="0" borderId="0" xfId="15" applyNumberFormat="1" applyFont="1" applyBorder="1" applyAlignment="1">
      <alignment vertical="top" wrapText="1"/>
    </xf>
    <xf numFmtId="187" fontId="12" fillId="0" borderId="1" xfId="15" applyNumberFormat="1" applyFont="1" applyBorder="1" applyAlignment="1">
      <alignment vertical="top" wrapText="1"/>
    </xf>
    <xf numFmtId="187" fontId="12" fillId="0" borderId="0" xfId="15" applyNumberFormat="1" applyFont="1" applyAlignment="1">
      <alignment vertical="top" wrapText="1"/>
    </xf>
    <xf numFmtId="187" fontId="12" fillId="0" borderId="2" xfId="15" applyNumberFormat="1" applyFont="1" applyBorder="1" applyAlignment="1">
      <alignment vertical="top" wrapText="1"/>
    </xf>
    <xf numFmtId="0" fontId="13" fillId="0" borderId="0" xfId="0" applyFont="1" applyAlignment="1">
      <alignment horizontal="center"/>
    </xf>
    <xf numFmtId="171" fontId="6" fillId="0" borderId="0" xfId="15" applyFont="1" applyAlignment="1">
      <alignment/>
    </xf>
    <xf numFmtId="0" fontId="16" fillId="0" borderId="0" xfId="0" applyFont="1" applyAlignment="1">
      <alignment/>
    </xf>
    <xf numFmtId="0" fontId="15" fillId="0" borderId="0" xfId="0" applyFont="1" applyAlignment="1">
      <alignment/>
    </xf>
    <xf numFmtId="0" fontId="6" fillId="0" borderId="0" xfId="0" applyFont="1" applyAlignment="1">
      <alignment/>
    </xf>
    <xf numFmtId="0" fontId="14" fillId="0" borderId="0" xfId="0" applyFont="1" applyAlignment="1">
      <alignment/>
    </xf>
    <xf numFmtId="0" fontId="6" fillId="0" borderId="0" xfId="0" applyFont="1" applyBorder="1" applyAlignment="1">
      <alignment/>
    </xf>
    <xf numFmtId="0" fontId="10" fillId="0" borderId="0" xfId="0" applyFont="1" applyAlignment="1">
      <alignment horizontal="right"/>
    </xf>
    <xf numFmtId="0" fontId="13" fillId="0" borderId="0" xfId="0" applyFont="1" applyAlignment="1">
      <alignment horizontal="right"/>
    </xf>
    <xf numFmtId="187" fontId="12" fillId="0" borderId="0" xfId="15" applyNumberFormat="1" applyFont="1" applyBorder="1" applyAlignment="1">
      <alignment vertical="top" wrapText="1"/>
    </xf>
    <xf numFmtId="0" fontId="7" fillId="0" borderId="0" xfId="0" applyNumberFormat="1" applyFont="1" applyAlignment="1">
      <alignment/>
    </xf>
    <xf numFmtId="187" fontId="7" fillId="0" borderId="2" xfId="15" applyNumberFormat="1" applyFont="1" applyBorder="1" applyAlignment="1">
      <alignment/>
    </xf>
    <xf numFmtId="0" fontId="6" fillId="0" borderId="0" xfId="0" applyFont="1" applyFill="1" applyAlignment="1">
      <alignment/>
    </xf>
    <xf numFmtId="0" fontId="7" fillId="0" borderId="0" xfId="0" applyFont="1" applyFill="1" applyAlignment="1">
      <alignment horizontal="right"/>
    </xf>
    <xf numFmtId="187" fontId="7" fillId="0" borderId="0" xfId="15" applyNumberFormat="1" applyFont="1" applyFill="1" applyAlignment="1">
      <alignment horizontal="right"/>
    </xf>
    <xf numFmtId="0" fontId="7" fillId="0" borderId="0" xfId="0" applyFont="1" applyFill="1" applyAlignment="1">
      <alignment vertical="top"/>
    </xf>
    <xf numFmtId="0" fontId="7" fillId="0" borderId="0" xfId="0" applyNumberFormat="1" applyFont="1" applyAlignment="1">
      <alignment horizontal="justify"/>
    </xf>
    <xf numFmtId="0" fontId="7" fillId="0" borderId="0" xfId="0" applyFont="1" applyAlignment="1">
      <alignment horizontal="justify"/>
    </xf>
    <xf numFmtId="0" fontId="7" fillId="0" borderId="0" xfId="0" applyFont="1" applyFill="1" applyAlignment="1" quotePrefix="1">
      <alignment/>
    </xf>
    <xf numFmtId="0" fontId="7" fillId="0" borderId="0" xfId="0" applyFont="1" applyFill="1" applyAlignment="1">
      <alignment horizontal="justify" vertical="top" wrapText="1"/>
    </xf>
    <xf numFmtId="0" fontId="7" fillId="0" borderId="0" xfId="0" applyNumberFormat="1" applyFont="1" applyFill="1" applyAlignment="1">
      <alignment vertical="top" wrapText="1"/>
    </xf>
    <xf numFmtId="0" fontId="7" fillId="0" borderId="0" xfId="0" applyFont="1" applyFill="1" applyAlignment="1">
      <alignment horizontal="left" vertical="top" wrapText="1"/>
    </xf>
    <xf numFmtId="0" fontId="6" fillId="0" borderId="0" xfId="0" applyFont="1" applyFill="1" applyAlignment="1">
      <alignment horizontal="left" vertical="top"/>
    </xf>
    <xf numFmtId="0" fontId="13" fillId="0" borderId="0" xfId="0" applyFont="1" applyBorder="1" applyAlignment="1">
      <alignment horizontal="center"/>
    </xf>
    <xf numFmtId="187" fontId="7" fillId="0" borderId="9" xfId="15" applyNumberFormat="1" applyFont="1" applyBorder="1" applyAlignment="1">
      <alignment/>
    </xf>
    <xf numFmtId="187" fontId="7" fillId="0" borderId="10" xfId="15" applyNumberFormat="1" applyFont="1" applyBorder="1" applyAlignment="1">
      <alignment/>
    </xf>
    <xf numFmtId="0" fontId="7" fillId="0" borderId="0" xfId="0" applyFont="1" applyBorder="1" applyAlignment="1">
      <alignment wrapText="1"/>
    </xf>
    <xf numFmtId="186" fontId="6" fillId="0" borderId="11" xfId="0" applyNumberFormat="1" applyFont="1" applyBorder="1" applyAlignment="1">
      <alignment horizontal="center"/>
    </xf>
    <xf numFmtId="186" fontId="7" fillId="0" borderId="11" xfId="0" applyNumberFormat="1" applyFont="1" applyBorder="1" applyAlignment="1">
      <alignment horizontal="center"/>
    </xf>
    <xf numFmtId="0" fontId="13" fillId="0" borderId="0" xfId="0" applyFont="1" applyFill="1" applyBorder="1" applyAlignment="1">
      <alignment vertical="center"/>
    </xf>
    <xf numFmtId="187" fontId="7" fillId="0" borderId="6" xfId="15" applyNumberFormat="1" applyFont="1" applyBorder="1" applyAlignment="1">
      <alignment/>
    </xf>
    <xf numFmtId="187" fontId="6" fillId="0" borderId="8" xfId="15" applyNumberFormat="1" applyFont="1" applyBorder="1" applyAlignment="1">
      <alignment/>
    </xf>
    <xf numFmtId="187" fontId="7" fillId="0" borderId="8" xfId="15" applyNumberFormat="1" applyFont="1" applyBorder="1" applyAlignment="1">
      <alignment/>
    </xf>
    <xf numFmtId="171" fontId="7" fillId="0" borderId="0" xfId="15" applyFont="1" applyAlignment="1">
      <alignment/>
    </xf>
    <xf numFmtId="0" fontId="13" fillId="0" borderId="0" xfId="0" applyFont="1" applyFill="1" applyBorder="1" applyAlignment="1">
      <alignment horizontal="justify" vertical="center"/>
    </xf>
    <xf numFmtId="0" fontId="7" fillId="0" borderId="0" xfId="0" applyFont="1" applyAlignment="1">
      <alignment horizontal="right"/>
    </xf>
    <xf numFmtId="187" fontId="6" fillId="0" borderId="0" xfId="15" applyNumberFormat="1" applyFont="1" applyAlignment="1">
      <alignment horizontal="right"/>
    </xf>
    <xf numFmtId="0" fontId="10" fillId="0" borderId="0" xfId="0" applyFont="1" applyBorder="1" applyAlignment="1">
      <alignment/>
    </xf>
    <xf numFmtId="187" fontId="6" fillId="0" borderId="4" xfId="15" applyNumberFormat="1" applyFont="1" applyFill="1" applyBorder="1" applyAlignment="1">
      <alignment/>
    </xf>
    <xf numFmtId="187" fontId="7" fillId="0" borderId="0" xfId="15" applyNumberFormat="1" applyFont="1" applyFill="1" applyAlignment="1" quotePrefix="1">
      <alignment horizontal="right"/>
    </xf>
    <xf numFmtId="0" fontId="7" fillId="0" borderId="0" xfId="0" applyFont="1" applyFill="1" applyAlignment="1">
      <alignment/>
    </xf>
    <xf numFmtId="0" fontId="10" fillId="0" borderId="0" xfId="0" applyFont="1" applyAlignment="1">
      <alignment horizontal="left" vertical="center" wrapText="1"/>
    </xf>
    <xf numFmtId="0" fontId="10" fillId="0" borderId="0" xfId="0" applyFont="1" applyFill="1" applyAlignment="1">
      <alignment vertical="top" wrapText="1"/>
    </xf>
    <xf numFmtId="0" fontId="10" fillId="0" borderId="0" xfId="0" applyFont="1" applyFill="1" applyAlignment="1">
      <alignment/>
    </xf>
    <xf numFmtId="0" fontId="17" fillId="0" borderId="0" xfId="0" applyFont="1" applyAlignment="1">
      <alignment/>
    </xf>
    <xf numFmtId="0" fontId="17" fillId="0" borderId="0" xfId="0" applyFont="1" applyAlignment="1">
      <alignment horizontal="left" indent="2"/>
    </xf>
    <xf numFmtId="0" fontId="16" fillId="0" borderId="0" xfId="0" applyFont="1" applyAlignment="1">
      <alignment/>
    </xf>
    <xf numFmtId="0" fontId="17" fillId="0" borderId="0" xfId="0" applyFont="1" applyAlignment="1">
      <alignment/>
    </xf>
    <xf numFmtId="0" fontId="17" fillId="0" borderId="0" xfId="0" applyFont="1" applyAlignment="1">
      <alignment horizontal="left" indent="1"/>
    </xf>
    <xf numFmtId="0" fontId="17" fillId="0" borderId="0" xfId="0" applyFont="1" applyBorder="1" applyAlignment="1">
      <alignment wrapText="1"/>
    </xf>
    <xf numFmtId="0" fontId="17" fillId="0" borderId="0" xfId="0" applyFont="1" applyBorder="1" applyAlignment="1">
      <alignment vertical="center" wrapText="1"/>
    </xf>
    <xf numFmtId="0" fontId="17" fillId="0" borderId="0" xfId="0" applyFont="1" applyBorder="1" applyAlignment="1">
      <alignment/>
    </xf>
    <xf numFmtId="187" fontId="6" fillId="0" borderId="1" xfId="15" applyNumberFormat="1" applyFont="1" applyBorder="1" applyAlignment="1">
      <alignment/>
    </xf>
    <xf numFmtId="0" fontId="17" fillId="0" borderId="0" xfId="0" applyFont="1" applyAlignment="1">
      <alignment horizontal="right"/>
    </xf>
    <xf numFmtId="187" fontId="7" fillId="0" borderId="1" xfId="15" applyNumberFormat="1" applyFont="1" applyBorder="1" applyAlignment="1">
      <alignment/>
    </xf>
    <xf numFmtId="0" fontId="13" fillId="0" borderId="0" xfId="0" applyFont="1" applyBorder="1" applyAlignment="1">
      <alignment/>
    </xf>
    <xf numFmtId="187" fontId="7" fillId="0" borderId="0" xfId="15" applyNumberFormat="1" applyFont="1" applyFill="1" applyBorder="1" applyAlignment="1" quotePrefix="1">
      <alignment horizontal="right"/>
    </xf>
    <xf numFmtId="186" fontId="7" fillId="0" borderId="11" xfId="15" applyNumberFormat="1" applyFont="1" applyBorder="1" applyAlignment="1">
      <alignment/>
    </xf>
    <xf numFmtId="0" fontId="10" fillId="0" borderId="0" xfId="0" applyFont="1" applyAlignment="1">
      <alignment/>
    </xf>
    <xf numFmtId="0" fontId="16" fillId="0" borderId="0" xfId="0" applyFont="1" applyBorder="1" applyAlignment="1">
      <alignment horizontal="center"/>
    </xf>
    <xf numFmtId="0" fontId="16" fillId="0" borderId="0" xfId="0" applyFont="1" applyBorder="1" applyAlignment="1">
      <alignment horizontal="right"/>
    </xf>
    <xf numFmtId="14" fontId="6" fillId="0" borderId="0" xfId="15" applyNumberFormat="1" applyFont="1" applyAlignment="1" quotePrefix="1">
      <alignment horizontal="right"/>
    </xf>
    <xf numFmtId="187" fontId="11" fillId="0" borderId="1" xfId="15" applyNumberFormat="1" applyFont="1" applyBorder="1" applyAlignment="1">
      <alignment vertical="top" wrapText="1"/>
    </xf>
    <xf numFmtId="187" fontId="11" fillId="0" borderId="2" xfId="15" applyNumberFormat="1" applyFont="1" applyBorder="1" applyAlignment="1">
      <alignment vertical="top" wrapText="1"/>
    </xf>
    <xf numFmtId="187" fontId="7" fillId="0" borderId="7" xfId="15" applyNumberFormat="1" applyFont="1" applyFill="1" applyBorder="1" applyAlignment="1">
      <alignment/>
    </xf>
    <xf numFmtId="187" fontId="7" fillId="0" borderId="0" xfId="15" applyNumberFormat="1" applyFont="1" applyFill="1" applyAlignment="1">
      <alignment/>
    </xf>
    <xf numFmtId="187" fontId="12" fillId="0" borderId="0" xfId="15" applyNumberFormat="1" applyFont="1" applyFill="1" applyBorder="1" applyAlignment="1">
      <alignment vertical="top" wrapText="1"/>
    </xf>
    <xf numFmtId="187" fontId="11" fillId="0" borderId="0" xfId="15" applyNumberFormat="1" applyFont="1" applyFill="1" applyAlignment="1">
      <alignment vertical="top" wrapText="1"/>
    </xf>
    <xf numFmtId="187" fontId="11" fillId="0" borderId="0" xfId="15" applyNumberFormat="1" applyFont="1" applyFill="1" applyBorder="1" applyAlignment="1">
      <alignment vertical="top" wrapText="1"/>
    </xf>
    <xf numFmtId="187" fontId="6" fillId="0" borderId="12" xfId="15" applyNumberFormat="1" applyFont="1" applyBorder="1" applyAlignment="1">
      <alignment/>
    </xf>
    <xf numFmtId="187" fontId="6" fillId="0" borderId="13" xfId="15" applyNumberFormat="1" applyFont="1" applyBorder="1" applyAlignment="1">
      <alignment/>
    </xf>
    <xf numFmtId="187" fontId="6" fillId="0" borderId="12" xfId="15" applyNumberFormat="1" applyFont="1" applyFill="1" applyBorder="1" applyAlignment="1">
      <alignment/>
    </xf>
    <xf numFmtId="187" fontId="6" fillId="0" borderId="13" xfId="15" applyNumberFormat="1" applyFont="1" applyFill="1" applyBorder="1" applyAlignment="1">
      <alignment/>
    </xf>
    <xf numFmtId="0" fontId="6" fillId="0" borderId="0" xfId="0" applyFont="1" applyFill="1" applyBorder="1" applyAlignment="1">
      <alignment/>
    </xf>
    <xf numFmtId="0" fontId="6" fillId="0" borderId="0" xfId="0" applyFont="1" applyAlignment="1">
      <alignment horizontal="justify"/>
    </xf>
    <xf numFmtId="0" fontId="7" fillId="0" borderId="0" xfId="0" applyNumberFormat="1" applyFont="1" applyFill="1" applyBorder="1" applyAlignment="1">
      <alignment horizontal="justify" wrapText="1"/>
    </xf>
    <xf numFmtId="0" fontId="7" fillId="0" borderId="0" xfId="0" applyNumberFormat="1" applyFont="1" applyFill="1" applyBorder="1" applyAlignment="1">
      <alignment wrapText="1"/>
    </xf>
    <xf numFmtId="0" fontId="7" fillId="0" borderId="0" xfId="0" applyFont="1" applyFill="1" applyAlignment="1">
      <alignment horizontal="justify"/>
    </xf>
    <xf numFmtId="0" fontId="7" fillId="0" borderId="0" xfId="0" applyFont="1" applyFill="1" applyBorder="1" applyAlignment="1">
      <alignment/>
    </xf>
    <xf numFmtId="14" fontId="17" fillId="0" borderId="0" xfId="0" applyNumberFormat="1" applyFont="1" applyBorder="1" applyAlignment="1">
      <alignment horizontal="right"/>
    </xf>
    <xf numFmtId="0" fontId="17" fillId="0" borderId="0" xfId="0" applyFont="1" applyAlignment="1" quotePrefix="1">
      <alignment horizontal="right"/>
    </xf>
    <xf numFmtId="0" fontId="17" fillId="0" borderId="0" xfId="0" applyFont="1" applyBorder="1" applyAlignment="1">
      <alignment horizontal="right"/>
    </xf>
    <xf numFmtId="14" fontId="17" fillId="0" borderId="0" xfId="0" applyNumberFormat="1" applyFont="1" applyBorder="1" applyAlignment="1" quotePrefix="1">
      <alignment horizontal="right"/>
    </xf>
    <xf numFmtId="0" fontId="17" fillId="0" borderId="0" xfId="0" applyFont="1" applyBorder="1" applyAlignment="1" quotePrefix="1">
      <alignment horizontal="right" vertical="top" wrapText="1"/>
    </xf>
    <xf numFmtId="0" fontId="17" fillId="0" borderId="0" xfId="0" applyFont="1" applyBorder="1" applyAlignment="1">
      <alignment horizontal="right" vertical="top" wrapText="1"/>
    </xf>
    <xf numFmtId="0" fontId="16" fillId="0" borderId="0" xfId="0" applyFont="1" applyAlignment="1">
      <alignment horizontal="right"/>
    </xf>
    <xf numFmtId="0" fontId="16" fillId="0" borderId="0" xfId="0" applyFont="1" applyAlignment="1">
      <alignment horizontal="center"/>
    </xf>
    <xf numFmtId="0" fontId="16" fillId="0" borderId="0" xfId="0" applyFont="1" applyFill="1" applyAlignment="1">
      <alignment horizontal="right"/>
    </xf>
    <xf numFmtId="14" fontId="16" fillId="0" borderId="0" xfId="0" applyNumberFormat="1" applyFont="1" applyAlignment="1" quotePrefix="1">
      <alignment horizontal="right"/>
    </xf>
    <xf numFmtId="15" fontId="16" fillId="0" borderId="0" xfId="0" applyNumberFormat="1" applyFont="1" applyFill="1" applyAlignment="1" quotePrefix="1">
      <alignment horizontal="right"/>
    </xf>
    <xf numFmtId="0" fontId="13" fillId="0" borderId="0" xfId="0" applyFont="1" applyFill="1" applyAlignment="1">
      <alignment horizontal="right" wrapText="1"/>
    </xf>
    <xf numFmtId="0" fontId="13" fillId="0" borderId="0" xfId="0" applyFont="1" applyAlignment="1">
      <alignment horizontal="right" wrapText="1"/>
    </xf>
    <xf numFmtId="0" fontId="13" fillId="0" borderId="0" xfId="0" applyFont="1" applyAlignment="1">
      <alignment/>
    </xf>
    <xf numFmtId="0" fontId="13" fillId="0" borderId="0" xfId="0" applyFont="1" applyFill="1" applyBorder="1" applyAlignment="1">
      <alignment horizontal="right"/>
    </xf>
    <xf numFmtId="0" fontId="7" fillId="0" borderId="0" xfId="0" applyNumberFormat="1" applyFont="1" applyFill="1" applyAlignment="1">
      <alignment/>
    </xf>
    <xf numFmtId="0" fontId="13" fillId="0" borderId="0" xfId="0" applyFont="1" applyAlignment="1">
      <alignment horizontal="center"/>
    </xf>
    <xf numFmtId="0" fontId="13" fillId="0" borderId="0" xfId="0" applyFont="1" applyFill="1" applyBorder="1" applyAlignment="1">
      <alignment horizontal="justify" vertical="center"/>
    </xf>
    <xf numFmtId="0" fontId="13" fillId="0" borderId="0" xfId="0" applyFont="1" applyBorder="1" applyAlignment="1">
      <alignment horizontal="right" wrapText="1"/>
    </xf>
    <xf numFmtId="187" fontId="6" fillId="0" borderId="0" xfId="15" applyNumberFormat="1" applyFont="1" applyAlignment="1">
      <alignment horizontal="center"/>
    </xf>
    <xf numFmtId="0" fontId="7" fillId="0" borderId="0" xfId="0" applyFont="1" applyFill="1" applyAlignment="1">
      <alignment horizontal="justify"/>
    </xf>
    <xf numFmtId="0" fontId="7" fillId="0" borderId="0" xfId="0" applyFont="1" applyAlignment="1">
      <alignment horizontal="justify"/>
    </xf>
    <xf numFmtId="0" fontId="7" fillId="0" borderId="0" xfId="0" applyNumberFormat="1" applyFont="1" applyFill="1" applyAlignment="1">
      <alignment horizontal="justify"/>
    </xf>
    <xf numFmtId="0" fontId="17" fillId="0" borderId="0" xfId="0" applyFont="1" applyBorder="1" applyAlignment="1">
      <alignment horizontal="center"/>
    </xf>
    <xf numFmtId="0" fontId="17" fillId="0" borderId="0" xfId="0" applyFont="1" applyBorder="1" applyAlignment="1">
      <alignment horizontal="center" vertical="top" wrapText="1"/>
    </xf>
    <xf numFmtId="0" fontId="7" fillId="0" borderId="0" xfId="0" applyNumberFormat="1" applyFont="1" applyFill="1" applyAlignment="1">
      <alignment horizontal="justify" vertical="top" wrapText="1"/>
    </xf>
    <xf numFmtId="0" fontId="7" fillId="0" borderId="0" xfId="0" applyFont="1" applyFill="1" applyAlignment="1">
      <alignment horizontal="justify" vertical="top"/>
    </xf>
    <xf numFmtId="0" fontId="7" fillId="0" borderId="0" xfId="0" applyFont="1" applyAlignment="1">
      <alignment wrapText="1"/>
    </xf>
    <xf numFmtId="0" fontId="0" fillId="0" borderId="0" xfId="0" applyAlignment="1">
      <alignment/>
    </xf>
    <xf numFmtId="0" fontId="6" fillId="0" borderId="0" xfId="0" applyFont="1" applyAlignment="1">
      <alignment horizontal="justify"/>
    </xf>
    <xf numFmtId="0" fontId="7" fillId="0" borderId="0" xfId="0" applyNumberFormat="1" applyFont="1" applyAlignment="1">
      <alignment horizontal="justify"/>
    </xf>
    <xf numFmtId="0" fontId="7" fillId="0" borderId="0" xfId="0" applyFont="1" applyFill="1" applyBorder="1" applyAlignment="1">
      <alignment horizontal="justify"/>
    </xf>
    <xf numFmtId="0" fontId="7" fillId="0" borderId="0" xfId="0" applyNumberFormat="1" applyFont="1" applyFill="1" applyBorder="1" applyAlignment="1">
      <alignment horizontal="justify"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381000</xdr:colOff>
      <xdr:row>1</xdr:row>
      <xdr:rowOff>0</xdr:rowOff>
    </xdr:from>
    <xdr:ext cx="76200" cy="200025"/>
    <xdr:sp>
      <xdr:nvSpPr>
        <xdr:cNvPr id="1" name="TextBox 3"/>
        <xdr:cNvSpPr txBox="1">
          <a:spLocks noChangeArrowheads="1"/>
        </xdr:cNvSpPr>
      </xdr:nvSpPr>
      <xdr:spPr>
        <a:xfrm>
          <a:off x="1619250" y="200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3</xdr:col>
      <xdr:colOff>9525</xdr:colOff>
      <xdr:row>159</xdr:row>
      <xdr:rowOff>0</xdr:rowOff>
    </xdr:from>
    <xdr:to>
      <xdr:col>10</xdr:col>
      <xdr:colOff>0</xdr:colOff>
      <xdr:row>159</xdr:row>
      <xdr:rowOff>0</xdr:rowOff>
    </xdr:to>
    <xdr:sp>
      <xdr:nvSpPr>
        <xdr:cNvPr id="2" name="TextBox 7"/>
        <xdr:cNvSpPr txBox="1">
          <a:spLocks noChangeArrowheads="1"/>
        </xdr:cNvSpPr>
      </xdr:nvSpPr>
      <xdr:spPr>
        <a:xfrm>
          <a:off x="1247775" y="31803975"/>
          <a:ext cx="5924550"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On 21 February 2002, Nagasari Cerdas Sdn Bhd, a wholly-owned subsidiary of the Company, entered into a share Sale Agreement for the acquisition of the balance 49,000 ordinary shares of RM1.00 each in its subsidiary company Desiran Realiti Sdn Bhd for a nominal purchase consideration of RM10.00. Pursuant thereto, Desiran Realiti Sdn Bhd became a wholly-owned subsidiary company of Nagasari Cerdas Sdn Bhd.
</a:t>
          </a:r>
          <a:r>
            <a:rPr lang="en-US" cap="none" sz="1000" b="0" i="0" u="none" baseline="0">
              <a:latin typeface="Arial"/>
              <a:ea typeface="Arial"/>
              <a:cs typeface="Arial"/>
            </a:rPr>
            <a:t>
</a:t>
          </a:r>
        </a:p>
      </xdr:txBody>
    </xdr:sp>
    <xdr:clientData/>
  </xdr:twoCellAnchor>
  <xdr:twoCellAnchor>
    <xdr:from>
      <xdr:col>3</xdr:col>
      <xdr:colOff>9525</xdr:colOff>
      <xdr:row>159</xdr:row>
      <xdr:rowOff>0</xdr:rowOff>
    </xdr:from>
    <xdr:to>
      <xdr:col>9</xdr:col>
      <xdr:colOff>838200</xdr:colOff>
      <xdr:row>159</xdr:row>
      <xdr:rowOff>0</xdr:rowOff>
    </xdr:to>
    <xdr:sp>
      <xdr:nvSpPr>
        <xdr:cNvPr id="3" name="TextBox 8"/>
        <xdr:cNvSpPr txBox="1">
          <a:spLocks noChangeArrowheads="1"/>
        </xdr:cNvSpPr>
      </xdr:nvSpPr>
      <xdr:spPr>
        <a:xfrm>
          <a:off x="1247775" y="31803975"/>
          <a:ext cx="5915025"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On 10 April 2002, Bakat Rampai Sdn Bhd, a wholly-owned subsidiary of the Company, acquired the balance 5,200,000 ordinary shares of RM1.00 each in its subsidiary company Dijaya Land Sdn Bhd for a nominal purchase consideration of RM2.00, thus turning Dijaya Land Sdn Bhd into a wholly- owned subsidiary company of Bakat Rampai Sdn Bhd.
</a:t>
          </a:r>
          <a:r>
            <a:rPr lang="en-US" cap="none" sz="1000" b="0" i="0" u="none" baseline="0">
              <a:latin typeface="Arial"/>
              <a:ea typeface="Arial"/>
              <a:cs typeface="Arial"/>
            </a:rPr>
            <a:t>
</a:t>
          </a:r>
        </a:p>
      </xdr:txBody>
    </xdr:sp>
    <xdr:clientData/>
  </xdr:twoCellAnchor>
  <xdr:twoCellAnchor>
    <xdr:from>
      <xdr:col>2</xdr:col>
      <xdr:colOff>9525</xdr:colOff>
      <xdr:row>162</xdr:row>
      <xdr:rowOff>0</xdr:rowOff>
    </xdr:from>
    <xdr:to>
      <xdr:col>9</xdr:col>
      <xdr:colOff>828675</xdr:colOff>
      <xdr:row>162</xdr:row>
      <xdr:rowOff>0</xdr:rowOff>
    </xdr:to>
    <xdr:sp>
      <xdr:nvSpPr>
        <xdr:cNvPr id="4" name="TextBox 10"/>
        <xdr:cNvSpPr txBox="1">
          <a:spLocks noChangeArrowheads="1"/>
        </xdr:cNvSpPr>
      </xdr:nvSpPr>
      <xdr:spPr>
        <a:xfrm>
          <a:off x="866775" y="32404050"/>
          <a:ext cx="6286500"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There has been no issuance or repayment of debt and equity securities, share buy back, share cancellation, shares held as treasury shares and resale of treasury shares during the current financial year to date, other than as mentioned below:
</a:t>
          </a:r>
          <a:r>
            <a:rPr lang="en-US" cap="none" sz="1200" b="0" i="0" u="sng" baseline="0">
              <a:latin typeface="Arial Narrow"/>
              <a:ea typeface="Arial Narrow"/>
              <a:cs typeface="Arial Narrow"/>
            </a:rPr>
            <a:t>Employees’ Share Option Scheme</a:t>
          </a:r>
          <a:r>
            <a:rPr lang="en-US" cap="none" sz="1200" b="0" i="0" u="none" baseline="0">
              <a:latin typeface="Arial Narrow"/>
              <a:ea typeface="Arial Narrow"/>
              <a:cs typeface="Arial Narrow"/>
            </a:rPr>
            <a:t>
An Employees’ Share Option Scheme ("ESOS") was implemented on 26 February 2000 for the benefit of the executive directors and eligible employees of the Company and its subsidiary companies.  A total of 23,000 new ordinary shares of RM1.00 each were issued pursuant to the ESOS at an exercise price of RM1.05 per share. The total cash proceeds arising from the exercise of options under the ESOS during the current financial year-to-date amounted to RM24,150. As at end of the current quarter, the Company has 2,208,000 and 4,129,000 unissued ordinary shares under option at exercise prices of RM3.266 and RM1.05 per share respectively.  </a:t>
          </a:r>
          <a:r>
            <a:rPr lang="en-US" cap="none" sz="1000" b="0" i="0" u="none" baseline="0">
              <a:latin typeface="Arial"/>
              <a:ea typeface="Arial"/>
              <a:cs typeface="Arial"/>
            </a:rPr>
            <a:t>
</a:t>
          </a:r>
        </a:p>
      </xdr:txBody>
    </xdr:sp>
    <xdr:clientData/>
  </xdr:twoCellAnchor>
  <xdr:twoCellAnchor>
    <xdr:from>
      <xdr:col>2</xdr:col>
      <xdr:colOff>9525</xdr:colOff>
      <xdr:row>187</xdr:row>
      <xdr:rowOff>0</xdr:rowOff>
    </xdr:from>
    <xdr:to>
      <xdr:col>10</xdr:col>
      <xdr:colOff>0</xdr:colOff>
      <xdr:row>187</xdr:row>
      <xdr:rowOff>0</xdr:rowOff>
    </xdr:to>
    <xdr:sp>
      <xdr:nvSpPr>
        <xdr:cNvPr id="5" name="TextBox 11"/>
        <xdr:cNvSpPr txBox="1">
          <a:spLocks noChangeArrowheads="1"/>
        </xdr:cNvSpPr>
      </xdr:nvSpPr>
      <xdr:spPr>
        <a:xfrm>
          <a:off x="866775" y="37404675"/>
          <a:ext cx="6305550" cy="0"/>
        </a:xfrm>
        <a:prstGeom prst="rect">
          <a:avLst/>
        </a:prstGeom>
        <a:noFill/>
        <a:ln w="9525" cmpd="sng">
          <a:noFill/>
        </a:ln>
      </xdr:spPr>
      <xdr:txBody>
        <a:bodyPr vertOverflow="clip" wrap="square"/>
        <a:p>
          <a:pPr algn="just">
            <a:defRPr/>
          </a:pPr>
          <a:r>
            <a:rPr lang="en-US" cap="none" sz="1200" b="0" i="0" u="none" baseline="0"/>
            <a:t>The Group's second quarter's results registered a profit before tax of RM10.4 million as against a pre-tax loss of RM32.5 million for the preceding quarter. The current quarter's profitability was contributed substantially by the real property segment with increased profit recognition from its development projects. This is further augmented by lower finance cost and additional profit contribution from an associated company during the current quarter.</a:t>
          </a:r>
        </a:p>
      </xdr:txBody>
    </xdr:sp>
    <xdr:clientData/>
  </xdr:twoCellAnchor>
  <xdr:twoCellAnchor>
    <xdr:from>
      <xdr:col>2</xdr:col>
      <xdr:colOff>9525</xdr:colOff>
      <xdr:row>187</xdr:row>
      <xdr:rowOff>0</xdr:rowOff>
    </xdr:from>
    <xdr:to>
      <xdr:col>10</xdr:col>
      <xdr:colOff>0</xdr:colOff>
      <xdr:row>187</xdr:row>
      <xdr:rowOff>0</xdr:rowOff>
    </xdr:to>
    <xdr:sp>
      <xdr:nvSpPr>
        <xdr:cNvPr id="6" name="TextBox 12"/>
        <xdr:cNvSpPr txBox="1">
          <a:spLocks noChangeArrowheads="1"/>
        </xdr:cNvSpPr>
      </xdr:nvSpPr>
      <xdr:spPr>
        <a:xfrm>
          <a:off x="866775" y="37404675"/>
          <a:ext cx="6305550" cy="0"/>
        </a:xfrm>
        <a:prstGeom prst="rect">
          <a:avLst/>
        </a:prstGeom>
        <a:noFill/>
        <a:ln w="9525" cmpd="sng">
          <a:noFill/>
        </a:ln>
      </xdr:spPr>
      <xdr:txBody>
        <a:bodyPr vertOverflow="clip" wrap="square"/>
        <a:p>
          <a:pPr algn="just">
            <a:defRPr/>
          </a:pPr>
          <a:r>
            <a:rPr lang="en-US" cap="none" sz="1200" b="0" i="0" u="none" baseline="0"/>
            <a:t>The Group's real property and resort segment continued to perform well for the current financial year to date with a pre-tax profit contribution of RM17.8 million attributable to profit recognised on properties sold in the Group's projects. The manufacturing and internet-related venture segments also registered improved profitability although there was a marginal drop in profit for the engineering and trading segment. The current year loss was due mainly to provision made for diminution in value of quoted securities and losses from disposals of quoted investments.</a:t>
          </a:r>
        </a:p>
      </xdr:txBody>
    </xdr:sp>
    <xdr:clientData/>
  </xdr:twoCellAnchor>
  <xdr:twoCellAnchor>
    <xdr:from>
      <xdr:col>2</xdr:col>
      <xdr:colOff>9525</xdr:colOff>
      <xdr:row>187</xdr:row>
      <xdr:rowOff>0</xdr:rowOff>
    </xdr:from>
    <xdr:to>
      <xdr:col>9</xdr:col>
      <xdr:colOff>838200</xdr:colOff>
      <xdr:row>187</xdr:row>
      <xdr:rowOff>0</xdr:rowOff>
    </xdr:to>
    <xdr:sp>
      <xdr:nvSpPr>
        <xdr:cNvPr id="7" name="TextBox 13"/>
        <xdr:cNvSpPr txBox="1">
          <a:spLocks noChangeArrowheads="1"/>
        </xdr:cNvSpPr>
      </xdr:nvSpPr>
      <xdr:spPr>
        <a:xfrm>
          <a:off x="866775" y="37404675"/>
          <a:ext cx="6296025" cy="0"/>
        </a:xfrm>
        <a:prstGeom prst="rect">
          <a:avLst/>
        </a:prstGeom>
        <a:noFill/>
        <a:ln w="9525" cmpd="sng">
          <a:noFill/>
        </a:ln>
      </xdr:spPr>
      <xdr:txBody>
        <a:bodyPr vertOverflow="clip" wrap="square"/>
        <a:p>
          <a:pPr algn="l">
            <a:defRPr/>
          </a:pPr>
          <a:r>
            <a:rPr lang="en-US" cap="none" sz="1200" b="0" i="0" u="none" baseline="0"/>
            <a:t>The Group's operating performance is generally expected to improve in the coming months with the real property and resort development remaining as the key earnings driver.</a:t>
          </a:r>
        </a:p>
      </xdr:txBody>
    </xdr:sp>
    <xdr:clientData/>
  </xdr:twoCellAnchor>
  <xdr:twoCellAnchor>
    <xdr:from>
      <xdr:col>2</xdr:col>
      <xdr:colOff>9525</xdr:colOff>
      <xdr:row>191</xdr:row>
      <xdr:rowOff>0</xdr:rowOff>
    </xdr:from>
    <xdr:to>
      <xdr:col>10</xdr:col>
      <xdr:colOff>0</xdr:colOff>
      <xdr:row>191</xdr:row>
      <xdr:rowOff>0</xdr:rowOff>
    </xdr:to>
    <xdr:sp>
      <xdr:nvSpPr>
        <xdr:cNvPr id="8" name="TextBox 14"/>
        <xdr:cNvSpPr txBox="1">
          <a:spLocks noChangeArrowheads="1"/>
        </xdr:cNvSpPr>
      </xdr:nvSpPr>
      <xdr:spPr>
        <a:xfrm>
          <a:off x="866775" y="38204775"/>
          <a:ext cx="6305550" cy="0"/>
        </a:xfrm>
        <a:prstGeom prst="rect">
          <a:avLst/>
        </a:prstGeom>
        <a:noFill/>
        <a:ln w="9525" cmpd="sng">
          <a:noFill/>
        </a:ln>
      </xdr:spPr>
      <xdr:txBody>
        <a:bodyPr vertOverflow="clip" wrap="square"/>
        <a:p>
          <a:pPr algn="l">
            <a:defRPr/>
          </a:pPr>
          <a:r>
            <a:rPr lang="en-US" cap="none" sz="1200" b="0" i="0" u="none" baseline="0"/>
            <a:t>Further to the Memorandum of Understanding ("MOU") dated 18 August 2001 between the Company and the People's Government of the County of Songming ("Local Government"), Cumming City in the Province of Hunan, People's Republic of China for the proposed investment in the development of  a golf and country resort, the Company had on 8 June 2002 entered into an investment accord ("Investment Accord") with the Local Government as announced on 12 June 2002. In accordance with the Investment Accord, the parties concerned shall continue to negotiate on the relevant terms and conditions in relation to the formal Right of Land Use Agreement. However, the terms and conditions have not been concluded to date.
</a:t>
          </a:r>
        </a:p>
      </xdr:txBody>
    </xdr:sp>
    <xdr:clientData/>
  </xdr:twoCellAnchor>
  <xdr:twoCellAnchor>
    <xdr:from>
      <xdr:col>2</xdr:col>
      <xdr:colOff>238125</xdr:colOff>
      <xdr:row>159</xdr:row>
      <xdr:rowOff>0</xdr:rowOff>
    </xdr:from>
    <xdr:to>
      <xdr:col>9</xdr:col>
      <xdr:colOff>809625</xdr:colOff>
      <xdr:row>159</xdr:row>
      <xdr:rowOff>0</xdr:rowOff>
    </xdr:to>
    <xdr:sp>
      <xdr:nvSpPr>
        <xdr:cNvPr id="9" name="TextBox 17"/>
        <xdr:cNvSpPr txBox="1">
          <a:spLocks noChangeArrowheads="1"/>
        </xdr:cNvSpPr>
      </xdr:nvSpPr>
      <xdr:spPr>
        <a:xfrm>
          <a:off x="1095375" y="31803975"/>
          <a:ext cx="6038850" cy="0"/>
        </a:xfrm>
        <a:prstGeom prst="rect">
          <a:avLst/>
        </a:prstGeom>
        <a:noFill/>
        <a:ln w="9525" cmpd="sng">
          <a:noFill/>
        </a:ln>
      </xdr:spPr>
      <xdr:txBody>
        <a:bodyPr vertOverflow="clip" wrap="square"/>
        <a:p>
          <a:pPr algn="just">
            <a:defRPr/>
          </a:pPr>
          <a:r>
            <a:rPr lang="en-US" cap="none" sz="1200" b="0" i="0" u="none" baseline="0"/>
            <a:t>On 8 August 2002, Dijaya Land Sdn Bhd acquired 2 ordinary shares of RM1.00 each representing 100% of the issued and paid-up share capital of Affluent Heritage Sdn Bhd for a cash consideration of RM2.00.
 </a:t>
          </a:r>
        </a:p>
      </xdr:txBody>
    </xdr:sp>
    <xdr:clientData/>
  </xdr:twoCellAnchor>
  <xdr:oneCellAnchor>
    <xdr:from>
      <xdr:col>3</xdr:col>
      <xdr:colOff>619125</xdr:colOff>
      <xdr:row>36</xdr:row>
      <xdr:rowOff>66675</xdr:rowOff>
    </xdr:from>
    <xdr:ext cx="76200" cy="200025"/>
    <xdr:sp>
      <xdr:nvSpPr>
        <xdr:cNvPr id="10" name="TextBox 20"/>
        <xdr:cNvSpPr txBox="1">
          <a:spLocks noChangeArrowheads="1"/>
        </xdr:cNvSpPr>
      </xdr:nvSpPr>
      <xdr:spPr>
        <a:xfrm>
          <a:off x="1857375" y="7267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381000</xdr:colOff>
      <xdr:row>1</xdr:row>
      <xdr:rowOff>0</xdr:rowOff>
    </xdr:from>
    <xdr:ext cx="76200" cy="200025"/>
    <xdr:sp>
      <xdr:nvSpPr>
        <xdr:cNvPr id="11" name="TextBox 37"/>
        <xdr:cNvSpPr txBox="1">
          <a:spLocks noChangeArrowheads="1"/>
        </xdr:cNvSpPr>
      </xdr:nvSpPr>
      <xdr:spPr>
        <a:xfrm>
          <a:off x="1619250" y="200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3</xdr:col>
      <xdr:colOff>9525</xdr:colOff>
      <xdr:row>161</xdr:row>
      <xdr:rowOff>0</xdr:rowOff>
    </xdr:from>
    <xdr:to>
      <xdr:col>10</xdr:col>
      <xdr:colOff>0</xdr:colOff>
      <xdr:row>161</xdr:row>
      <xdr:rowOff>0</xdr:rowOff>
    </xdr:to>
    <xdr:sp>
      <xdr:nvSpPr>
        <xdr:cNvPr id="12" name="TextBox 38"/>
        <xdr:cNvSpPr txBox="1">
          <a:spLocks noChangeArrowheads="1"/>
        </xdr:cNvSpPr>
      </xdr:nvSpPr>
      <xdr:spPr>
        <a:xfrm>
          <a:off x="1247775" y="32204025"/>
          <a:ext cx="5924550"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On 21 February 2002, Nagasari Cerdas Sdn Bhd, a wholly-owned subsidiary of the Company, entered into a share Sale Agreement for the acquisition of the balance 49,000 ordinary shares of RM1.00 each in its subsidiary company Desiran Realiti Sdn Bhd for a nominal purchase consideration of RM10.00. Pursuant thereto, Desiran Realiti Sdn Bhd became a wholly-owned subsidiary company of Nagasari Cerdas Sdn Bhd.
</a:t>
          </a:r>
          <a:r>
            <a:rPr lang="en-US" cap="none" sz="1000" b="0" i="0" u="none" baseline="0">
              <a:latin typeface="Arial"/>
              <a:ea typeface="Arial"/>
              <a:cs typeface="Arial"/>
            </a:rPr>
            <a:t>
</a:t>
          </a:r>
        </a:p>
      </xdr:txBody>
    </xdr:sp>
    <xdr:clientData/>
  </xdr:twoCellAnchor>
  <xdr:twoCellAnchor>
    <xdr:from>
      <xdr:col>3</xdr:col>
      <xdr:colOff>9525</xdr:colOff>
      <xdr:row>161</xdr:row>
      <xdr:rowOff>0</xdr:rowOff>
    </xdr:from>
    <xdr:to>
      <xdr:col>9</xdr:col>
      <xdr:colOff>838200</xdr:colOff>
      <xdr:row>161</xdr:row>
      <xdr:rowOff>0</xdr:rowOff>
    </xdr:to>
    <xdr:sp>
      <xdr:nvSpPr>
        <xdr:cNvPr id="13" name="TextBox 39"/>
        <xdr:cNvSpPr txBox="1">
          <a:spLocks noChangeArrowheads="1"/>
        </xdr:cNvSpPr>
      </xdr:nvSpPr>
      <xdr:spPr>
        <a:xfrm>
          <a:off x="1247775" y="32204025"/>
          <a:ext cx="5915025"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On 10 April 2002, Bakat Rampai Sdn Bhd, a wholly-owned subsidiary of the Company, acquired the balance 5,200,000 ordinary shares of RM1.00 each in its subsidiary company Dijaya Land Sdn Bhd for a nominal purchase consideration of RM2.00, thus turning Dijaya Land Sdn Bhd into a wholly- owned subsidiary company of Bakat Rampai Sdn Bhd.
</a:t>
          </a:r>
          <a:r>
            <a:rPr lang="en-US" cap="none" sz="1000" b="0" i="0" u="none" baseline="0">
              <a:latin typeface="Arial"/>
              <a:ea typeface="Arial"/>
              <a:cs typeface="Arial"/>
            </a:rPr>
            <a:t>
</a:t>
          </a:r>
        </a:p>
      </xdr:txBody>
    </xdr:sp>
    <xdr:clientData/>
  </xdr:twoCellAnchor>
  <xdr:twoCellAnchor>
    <xdr:from>
      <xdr:col>2</xdr:col>
      <xdr:colOff>9525</xdr:colOff>
      <xdr:row>172</xdr:row>
      <xdr:rowOff>0</xdr:rowOff>
    </xdr:from>
    <xdr:to>
      <xdr:col>9</xdr:col>
      <xdr:colOff>828675</xdr:colOff>
      <xdr:row>172</xdr:row>
      <xdr:rowOff>0</xdr:rowOff>
    </xdr:to>
    <xdr:sp>
      <xdr:nvSpPr>
        <xdr:cNvPr id="14" name="TextBox 40"/>
        <xdr:cNvSpPr txBox="1">
          <a:spLocks noChangeArrowheads="1"/>
        </xdr:cNvSpPr>
      </xdr:nvSpPr>
      <xdr:spPr>
        <a:xfrm>
          <a:off x="866775" y="34404300"/>
          <a:ext cx="6286500"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There has been no issuance or repayment of debt and equity securities, share buy back, share cancellation, shares held as treasury shares and resale of treasury shares during the current financial year to date, other than as mentioned below:
</a:t>
          </a:r>
          <a:r>
            <a:rPr lang="en-US" cap="none" sz="1200" b="0" i="0" u="sng" baseline="0">
              <a:latin typeface="Arial Narrow"/>
              <a:ea typeface="Arial Narrow"/>
              <a:cs typeface="Arial Narrow"/>
            </a:rPr>
            <a:t>Employees’ Share Option Scheme</a:t>
          </a:r>
          <a:r>
            <a:rPr lang="en-US" cap="none" sz="1200" b="0" i="0" u="none" baseline="0">
              <a:latin typeface="Arial Narrow"/>
              <a:ea typeface="Arial Narrow"/>
              <a:cs typeface="Arial Narrow"/>
            </a:rPr>
            <a:t>
An Employees’ Share Option Scheme ("ESOS") was implemented on 26 February 2000 for the benefit of the executive directors and eligible employees of the Company and its subsidiary companies.  A total of 23,000 new ordinary shares of RM1.00 each were issued pursuant to the ESOS at an exercise price of RM1.05 per share. The total cash proceeds arising from the exercise of options under the ESOS during the current financial year-to-date amounted to RM24,150. As at end of the current quarter, the Company has 2,208,000 and 4,129,000 unissued ordinary shares under option at exercise prices of RM3.266 and RM1.05 per share respectively.  </a:t>
          </a:r>
          <a:r>
            <a:rPr lang="en-US" cap="none" sz="1000" b="0" i="0" u="none" baseline="0">
              <a:latin typeface="Arial"/>
              <a:ea typeface="Arial"/>
              <a:cs typeface="Arial"/>
            </a:rPr>
            <a:t>
</a:t>
          </a:r>
        </a:p>
      </xdr:txBody>
    </xdr:sp>
    <xdr:clientData/>
  </xdr:twoCellAnchor>
  <xdr:twoCellAnchor>
    <xdr:from>
      <xdr:col>2</xdr:col>
      <xdr:colOff>9525</xdr:colOff>
      <xdr:row>190</xdr:row>
      <xdr:rowOff>0</xdr:rowOff>
    </xdr:from>
    <xdr:to>
      <xdr:col>10</xdr:col>
      <xdr:colOff>0</xdr:colOff>
      <xdr:row>190</xdr:row>
      <xdr:rowOff>0</xdr:rowOff>
    </xdr:to>
    <xdr:sp>
      <xdr:nvSpPr>
        <xdr:cNvPr id="15" name="TextBox 41"/>
        <xdr:cNvSpPr txBox="1">
          <a:spLocks noChangeArrowheads="1"/>
        </xdr:cNvSpPr>
      </xdr:nvSpPr>
      <xdr:spPr>
        <a:xfrm>
          <a:off x="866775" y="38004750"/>
          <a:ext cx="6305550" cy="0"/>
        </a:xfrm>
        <a:prstGeom prst="rect">
          <a:avLst/>
        </a:prstGeom>
        <a:noFill/>
        <a:ln w="9525" cmpd="sng">
          <a:noFill/>
        </a:ln>
      </xdr:spPr>
      <xdr:txBody>
        <a:bodyPr vertOverflow="clip" wrap="square"/>
        <a:p>
          <a:pPr algn="just">
            <a:defRPr/>
          </a:pPr>
          <a:r>
            <a:rPr lang="en-US" cap="none" sz="1200" b="0" i="0" u="none" baseline="0"/>
            <a:t>The Group's second quarter's results registered a profit before tax of RM10.4 million as against a pre-tax loss of RM32.5 million for the preceding quarter. The current quarter's profitability was contributed substantially by the real property segment with increased profit recognition from its development projects. This is further augmented by lower finance cost and additional profit contribution from an associated company during the current quarter.</a:t>
          </a:r>
        </a:p>
      </xdr:txBody>
    </xdr:sp>
    <xdr:clientData/>
  </xdr:twoCellAnchor>
  <xdr:twoCellAnchor>
    <xdr:from>
      <xdr:col>2</xdr:col>
      <xdr:colOff>9525</xdr:colOff>
      <xdr:row>190</xdr:row>
      <xdr:rowOff>0</xdr:rowOff>
    </xdr:from>
    <xdr:to>
      <xdr:col>10</xdr:col>
      <xdr:colOff>0</xdr:colOff>
      <xdr:row>190</xdr:row>
      <xdr:rowOff>0</xdr:rowOff>
    </xdr:to>
    <xdr:sp>
      <xdr:nvSpPr>
        <xdr:cNvPr id="16" name="TextBox 42"/>
        <xdr:cNvSpPr txBox="1">
          <a:spLocks noChangeArrowheads="1"/>
        </xdr:cNvSpPr>
      </xdr:nvSpPr>
      <xdr:spPr>
        <a:xfrm>
          <a:off x="866775" y="38004750"/>
          <a:ext cx="6305550" cy="0"/>
        </a:xfrm>
        <a:prstGeom prst="rect">
          <a:avLst/>
        </a:prstGeom>
        <a:noFill/>
        <a:ln w="9525" cmpd="sng">
          <a:noFill/>
        </a:ln>
      </xdr:spPr>
      <xdr:txBody>
        <a:bodyPr vertOverflow="clip" wrap="square"/>
        <a:p>
          <a:pPr algn="just">
            <a:defRPr/>
          </a:pPr>
          <a:r>
            <a:rPr lang="en-US" cap="none" sz="1200" b="0" i="0" u="none" baseline="0"/>
            <a:t>The Group's real property and resort segment continued to perform well for the current financial year to date with a pre-tax profit contribution of RM17.8 million attributable to profit recognised on properties sold in the Group's projects. The manufacturing and internet-related venture segments also registered improved profitability although there was a marginal drop in profit for the engineering and trading segment. The current year loss was due mainly to provision made for diminution in value of quoted securities and losses from disposals of quoted investments.</a:t>
          </a:r>
        </a:p>
      </xdr:txBody>
    </xdr:sp>
    <xdr:clientData/>
  </xdr:twoCellAnchor>
  <xdr:twoCellAnchor>
    <xdr:from>
      <xdr:col>2</xdr:col>
      <xdr:colOff>9525</xdr:colOff>
      <xdr:row>190</xdr:row>
      <xdr:rowOff>0</xdr:rowOff>
    </xdr:from>
    <xdr:to>
      <xdr:col>9</xdr:col>
      <xdr:colOff>838200</xdr:colOff>
      <xdr:row>190</xdr:row>
      <xdr:rowOff>0</xdr:rowOff>
    </xdr:to>
    <xdr:sp>
      <xdr:nvSpPr>
        <xdr:cNvPr id="17" name="TextBox 43"/>
        <xdr:cNvSpPr txBox="1">
          <a:spLocks noChangeArrowheads="1"/>
        </xdr:cNvSpPr>
      </xdr:nvSpPr>
      <xdr:spPr>
        <a:xfrm>
          <a:off x="866775" y="38004750"/>
          <a:ext cx="6296025" cy="0"/>
        </a:xfrm>
        <a:prstGeom prst="rect">
          <a:avLst/>
        </a:prstGeom>
        <a:noFill/>
        <a:ln w="9525" cmpd="sng">
          <a:noFill/>
        </a:ln>
      </xdr:spPr>
      <xdr:txBody>
        <a:bodyPr vertOverflow="clip" wrap="square"/>
        <a:p>
          <a:pPr algn="l">
            <a:defRPr/>
          </a:pPr>
          <a:r>
            <a:rPr lang="en-US" cap="none" sz="1200" b="0" i="0" u="none" baseline="0"/>
            <a:t>The Group's operating performance is generally expected to improve in the coming months with the real property and resort development remaining as the key earnings driver.</a:t>
          </a:r>
        </a:p>
      </xdr:txBody>
    </xdr:sp>
    <xdr:clientData/>
  </xdr:twoCellAnchor>
  <xdr:twoCellAnchor>
    <xdr:from>
      <xdr:col>2</xdr:col>
      <xdr:colOff>9525</xdr:colOff>
      <xdr:row>194</xdr:row>
      <xdr:rowOff>0</xdr:rowOff>
    </xdr:from>
    <xdr:to>
      <xdr:col>10</xdr:col>
      <xdr:colOff>0</xdr:colOff>
      <xdr:row>194</xdr:row>
      <xdr:rowOff>0</xdr:rowOff>
    </xdr:to>
    <xdr:sp>
      <xdr:nvSpPr>
        <xdr:cNvPr id="18" name="TextBox 44"/>
        <xdr:cNvSpPr txBox="1">
          <a:spLocks noChangeArrowheads="1"/>
        </xdr:cNvSpPr>
      </xdr:nvSpPr>
      <xdr:spPr>
        <a:xfrm>
          <a:off x="866775" y="38804850"/>
          <a:ext cx="6305550" cy="0"/>
        </a:xfrm>
        <a:prstGeom prst="rect">
          <a:avLst/>
        </a:prstGeom>
        <a:noFill/>
        <a:ln w="9525" cmpd="sng">
          <a:noFill/>
        </a:ln>
      </xdr:spPr>
      <xdr:txBody>
        <a:bodyPr vertOverflow="clip" wrap="square"/>
        <a:p>
          <a:pPr algn="l">
            <a:defRPr/>
          </a:pPr>
          <a:r>
            <a:rPr lang="en-US" cap="none" sz="1200" b="0" i="0" u="none" baseline="0"/>
            <a:t>Further to the Memorandum of Understanding ("MOU") dated 18 August 2001 between the Company and the People's Government of the County of Songming ("Local Government"), Cumming City in the Province of Hunan, People's Republic of China for the proposed investment in the development of  a golf and country resort, the Company had on 8 June 2002 entered into an investment accord ("Investment Accord") with the Local Government as announced on 12 June 2002. In accordance with the Investment Accord, the parties concerned shall continue to negotiate on the relevant terms and conditions in relation to the formal Right of Land Use Agreement. However, the terms and conditions have not been concluded to date.
</a:t>
          </a:r>
        </a:p>
      </xdr:txBody>
    </xdr:sp>
    <xdr:clientData/>
  </xdr:twoCellAnchor>
  <xdr:twoCellAnchor>
    <xdr:from>
      <xdr:col>2</xdr:col>
      <xdr:colOff>238125</xdr:colOff>
      <xdr:row>161</xdr:row>
      <xdr:rowOff>0</xdr:rowOff>
    </xdr:from>
    <xdr:to>
      <xdr:col>9</xdr:col>
      <xdr:colOff>809625</xdr:colOff>
      <xdr:row>161</xdr:row>
      <xdr:rowOff>0</xdr:rowOff>
    </xdr:to>
    <xdr:sp>
      <xdr:nvSpPr>
        <xdr:cNvPr id="19" name="TextBox 45"/>
        <xdr:cNvSpPr txBox="1">
          <a:spLocks noChangeArrowheads="1"/>
        </xdr:cNvSpPr>
      </xdr:nvSpPr>
      <xdr:spPr>
        <a:xfrm>
          <a:off x="1095375" y="32204025"/>
          <a:ext cx="6038850" cy="0"/>
        </a:xfrm>
        <a:prstGeom prst="rect">
          <a:avLst/>
        </a:prstGeom>
        <a:noFill/>
        <a:ln w="9525" cmpd="sng">
          <a:noFill/>
        </a:ln>
      </xdr:spPr>
      <xdr:txBody>
        <a:bodyPr vertOverflow="clip" wrap="square"/>
        <a:p>
          <a:pPr algn="just">
            <a:defRPr/>
          </a:pPr>
          <a:r>
            <a:rPr lang="en-US" cap="none" sz="1200" b="0" i="0" u="none" baseline="0"/>
            <a:t>On 8 August 2002, Dijaya Land Sdn Bhd acquired 2 ordinary shares of RM1.00 each representing 100% of the issued and paid-up share capital of Affluent Heritage Sdn Bhd for a cash consideration of RM2.00.
 </a:t>
          </a:r>
        </a:p>
      </xdr:txBody>
    </xdr:sp>
    <xdr:clientData/>
  </xdr:twoCellAnchor>
  <xdr:oneCellAnchor>
    <xdr:from>
      <xdr:col>3</xdr:col>
      <xdr:colOff>619125</xdr:colOff>
      <xdr:row>36</xdr:row>
      <xdr:rowOff>0</xdr:rowOff>
    </xdr:from>
    <xdr:ext cx="76200" cy="200025"/>
    <xdr:sp>
      <xdr:nvSpPr>
        <xdr:cNvPr id="20" name="TextBox 46"/>
        <xdr:cNvSpPr txBox="1">
          <a:spLocks noChangeArrowheads="1"/>
        </xdr:cNvSpPr>
      </xdr:nvSpPr>
      <xdr:spPr>
        <a:xfrm>
          <a:off x="1857375" y="7200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619125</xdr:colOff>
      <xdr:row>34</xdr:row>
      <xdr:rowOff>66675</xdr:rowOff>
    </xdr:from>
    <xdr:ext cx="76200" cy="200025"/>
    <xdr:sp>
      <xdr:nvSpPr>
        <xdr:cNvPr id="21" name="TextBox 48"/>
        <xdr:cNvSpPr txBox="1">
          <a:spLocks noChangeArrowheads="1"/>
        </xdr:cNvSpPr>
      </xdr:nvSpPr>
      <xdr:spPr>
        <a:xfrm>
          <a:off x="1857375" y="6867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9525</xdr:colOff>
      <xdr:row>165</xdr:row>
      <xdr:rowOff>0</xdr:rowOff>
    </xdr:from>
    <xdr:to>
      <xdr:col>9</xdr:col>
      <xdr:colOff>828675</xdr:colOff>
      <xdr:row>165</xdr:row>
      <xdr:rowOff>0</xdr:rowOff>
    </xdr:to>
    <xdr:sp>
      <xdr:nvSpPr>
        <xdr:cNvPr id="22" name="TextBox 49"/>
        <xdr:cNvSpPr txBox="1">
          <a:spLocks noChangeArrowheads="1"/>
        </xdr:cNvSpPr>
      </xdr:nvSpPr>
      <xdr:spPr>
        <a:xfrm>
          <a:off x="866775" y="33004125"/>
          <a:ext cx="6286500"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There has been no issuance or repayment of debt and equity securities, share buy back, share cancellation, shares held as treasury shares and resale of treasury shares during the current financial year to date, other than as mentioned below:
</a:t>
          </a:r>
          <a:r>
            <a:rPr lang="en-US" cap="none" sz="1200" b="0" i="0" u="sng" baseline="0">
              <a:latin typeface="Arial Narrow"/>
              <a:ea typeface="Arial Narrow"/>
              <a:cs typeface="Arial Narrow"/>
            </a:rPr>
            <a:t>Employees’ Share Option Scheme</a:t>
          </a:r>
          <a:r>
            <a:rPr lang="en-US" cap="none" sz="1200" b="0" i="0" u="none" baseline="0">
              <a:latin typeface="Arial Narrow"/>
              <a:ea typeface="Arial Narrow"/>
              <a:cs typeface="Arial Narrow"/>
            </a:rPr>
            <a:t>
An Employees’ Share Option Scheme ("ESOS") was implemented on 26 February 2000 for the benefit of the executive directors and eligible employees of the Company and its subsidiary companies.  A total of 23,000 new ordinary shares of RM1.00 each were issued pursuant to the ESOS at an exercise price of RM1.05 per share. The total cash proceeds arising from the exercise of options under the ESOS during the current financial year-to-date amounted to RM24,150. As at end of the current quarter, the Company has 2,208,000 and 4,129,000 unissued ordinary shares under option at exercise prices of RM3.266 and RM1.05 per share respectively.  </a:t>
          </a:r>
          <a:r>
            <a:rPr lang="en-US" cap="none" sz="1000" b="0" i="0" u="none" baseline="0">
              <a:latin typeface="Arial"/>
              <a:ea typeface="Arial"/>
              <a:cs typeface="Arial"/>
            </a:rPr>
            <a:t>
</a:t>
          </a:r>
        </a:p>
      </xdr:txBody>
    </xdr:sp>
    <xdr:clientData/>
  </xdr:twoCellAnchor>
  <xdr:twoCellAnchor>
    <xdr:from>
      <xdr:col>2</xdr:col>
      <xdr:colOff>9525</xdr:colOff>
      <xdr:row>188</xdr:row>
      <xdr:rowOff>0</xdr:rowOff>
    </xdr:from>
    <xdr:to>
      <xdr:col>10</xdr:col>
      <xdr:colOff>0</xdr:colOff>
      <xdr:row>188</xdr:row>
      <xdr:rowOff>0</xdr:rowOff>
    </xdr:to>
    <xdr:sp>
      <xdr:nvSpPr>
        <xdr:cNvPr id="23" name="TextBox 50"/>
        <xdr:cNvSpPr txBox="1">
          <a:spLocks noChangeArrowheads="1"/>
        </xdr:cNvSpPr>
      </xdr:nvSpPr>
      <xdr:spPr>
        <a:xfrm>
          <a:off x="866775" y="37604700"/>
          <a:ext cx="6305550" cy="0"/>
        </a:xfrm>
        <a:prstGeom prst="rect">
          <a:avLst/>
        </a:prstGeom>
        <a:noFill/>
        <a:ln w="9525" cmpd="sng">
          <a:noFill/>
        </a:ln>
      </xdr:spPr>
      <xdr:txBody>
        <a:bodyPr vertOverflow="clip" wrap="square"/>
        <a:p>
          <a:pPr algn="just">
            <a:defRPr/>
          </a:pPr>
          <a:r>
            <a:rPr lang="en-US" cap="none" sz="1200" b="0" i="0" u="none" baseline="0"/>
            <a:t>The Group's second quarter's results registered a profit before tax of RM10.4 million as against a pre-tax loss of RM32.5 million for the preceding quarter. The current quarter's profitability was contributed substantially by the real property segment with increased profit recognition from its development projects. This is further augmented by lower finance cost and additional profit contribution from an associated company during the current quarter.</a:t>
          </a:r>
        </a:p>
      </xdr:txBody>
    </xdr:sp>
    <xdr:clientData/>
  </xdr:twoCellAnchor>
  <xdr:twoCellAnchor>
    <xdr:from>
      <xdr:col>2</xdr:col>
      <xdr:colOff>9525</xdr:colOff>
      <xdr:row>188</xdr:row>
      <xdr:rowOff>0</xdr:rowOff>
    </xdr:from>
    <xdr:to>
      <xdr:col>10</xdr:col>
      <xdr:colOff>0</xdr:colOff>
      <xdr:row>188</xdr:row>
      <xdr:rowOff>0</xdr:rowOff>
    </xdr:to>
    <xdr:sp>
      <xdr:nvSpPr>
        <xdr:cNvPr id="24" name="TextBox 51"/>
        <xdr:cNvSpPr txBox="1">
          <a:spLocks noChangeArrowheads="1"/>
        </xdr:cNvSpPr>
      </xdr:nvSpPr>
      <xdr:spPr>
        <a:xfrm>
          <a:off x="866775" y="37604700"/>
          <a:ext cx="6305550" cy="0"/>
        </a:xfrm>
        <a:prstGeom prst="rect">
          <a:avLst/>
        </a:prstGeom>
        <a:noFill/>
        <a:ln w="9525" cmpd="sng">
          <a:noFill/>
        </a:ln>
      </xdr:spPr>
      <xdr:txBody>
        <a:bodyPr vertOverflow="clip" wrap="square"/>
        <a:p>
          <a:pPr algn="just">
            <a:defRPr/>
          </a:pPr>
          <a:r>
            <a:rPr lang="en-US" cap="none" sz="1200" b="0" i="0" u="none" baseline="0"/>
            <a:t>The Group's real property and resort segment continued to perform well for the current financial year to date with a pre-tax profit contribution of RM17.8 million attributable to profit recognised on properties sold in the Group's projects. The manufacturing and internet-related venture segments also registered improved profitability although there was a marginal drop in profit for the engineering and trading segment. The current year loss was due mainly to provision made for diminution in value of quoted securities and losses from disposals of quoted investments.</a:t>
          </a:r>
        </a:p>
      </xdr:txBody>
    </xdr:sp>
    <xdr:clientData/>
  </xdr:twoCellAnchor>
  <xdr:twoCellAnchor>
    <xdr:from>
      <xdr:col>2</xdr:col>
      <xdr:colOff>9525</xdr:colOff>
      <xdr:row>188</xdr:row>
      <xdr:rowOff>0</xdr:rowOff>
    </xdr:from>
    <xdr:to>
      <xdr:col>9</xdr:col>
      <xdr:colOff>838200</xdr:colOff>
      <xdr:row>188</xdr:row>
      <xdr:rowOff>0</xdr:rowOff>
    </xdr:to>
    <xdr:sp>
      <xdr:nvSpPr>
        <xdr:cNvPr id="25" name="TextBox 52"/>
        <xdr:cNvSpPr txBox="1">
          <a:spLocks noChangeArrowheads="1"/>
        </xdr:cNvSpPr>
      </xdr:nvSpPr>
      <xdr:spPr>
        <a:xfrm>
          <a:off x="866775" y="37604700"/>
          <a:ext cx="6296025" cy="0"/>
        </a:xfrm>
        <a:prstGeom prst="rect">
          <a:avLst/>
        </a:prstGeom>
        <a:noFill/>
        <a:ln w="9525" cmpd="sng">
          <a:noFill/>
        </a:ln>
      </xdr:spPr>
      <xdr:txBody>
        <a:bodyPr vertOverflow="clip" wrap="square"/>
        <a:p>
          <a:pPr algn="l">
            <a:defRPr/>
          </a:pPr>
          <a:r>
            <a:rPr lang="en-US" cap="none" sz="1200" b="0" i="0" u="none" baseline="0"/>
            <a:t>The Group's operating performance is generally expected to improve in the coming months with the real property and resort development remaining as the key earnings driver.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39"/>
  <sheetViews>
    <sheetView view="pageBreakPreview" zoomScaleSheetLayoutView="100" workbookViewId="0" topLeftCell="A1">
      <selection activeCell="A1" sqref="A1"/>
    </sheetView>
  </sheetViews>
  <sheetFormatPr defaultColWidth="9.140625" defaultRowHeight="12.75"/>
  <cols>
    <col min="1" max="1" width="9.140625" style="2" customWidth="1"/>
    <col min="2" max="2" width="40.7109375" style="2" customWidth="1"/>
    <col min="3" max="3" width="4.7109375" style="2" customWidth="1"/>
    <col min="4" max="5" width="12.7109375" style="2" customWidth="1"/>
    <col min="6" max="6" width="1.7109375" style="2" customWidth="1"/>
    <col min="7" max="8" width="12.7109375" style="2" customWidth="1"/>
    <col min="9" max="16384" width="9.140625" style="2" customWidth="1"/>
  </cols>
  <sheetData>
    <row r="1" spans="2:8" ht="15.75">
      <c r="B1" s="72" t="s">
        <v>161</v>
      </c>
      <c r="C1" s="72"/>
      <c r="D1" s="72"/>
      <c r="E1" s="72"/>
      <c r="F1" s="72"/>
      <c r="G1" s="72"/>
      <c r="H1" s="72"/>
    </row>
    <row r="2" spans="2:3" ht="16.5">
      <c r="B2" s="1" t="s">
        <v>202</v>
      </c>
      <c r="C2" s="70"/>
    </row>
    <row r="3" spans="2:3" ht="15.75">
      <c r="B3" s="126" t="s">
        <v>87</v>
      </c>
      <c r="C3" s="71"/>
    </row>
    <row r="4" spans="2:3" ht="15.75">
      <c r="B4" s="73"/>
      <c r="C4" s="73"/>
    </row>
    <row r="5" spans="2:8" ht="15.75">
      <c r="B5" s="72" t="s">
        <v>107</v>
      </c>
      <c r="C5" s="72"/>
      <c r="D5" s="72"/>
      <c r="E5" s="72"/>
      <c r="F5" s="72"/>
      <c r="G5" s="72"/>
      <c r="H5" s="72"/>
    </row>
    <row r="6" spans="2:8" ht="15.75">
      <c r="B6" s="72"/>
      <c r="C6" s="72"/>
      <c r="D6" s="72"/>
      <c r="E6" s="72"/>
      <c r="F6" s="72"/>
      <c r="G6" s="72"/>
      <c r="H6" s="72"/>
    </row>
    <row r="7" spans="2:8" ht="15.75">
      <c r="B7" s="1"/>
      <c r="C7" s="1"/>
      <c r="D7" s="163" t="s">
        <v>36</v>
      </c>
      <c r="E7" s="163"/>
      <c r="F7" s="105"/>
      <c r="G7" s="163" t="s">
        <v>91</v>
      </c>
      <c r="H7" s="163"/>
    </row>
    <row r="8" spans="3:8" ht="50.25" customHeight="1">
      <c r="C8" s="160" t="s">
        <v>116</v>
      </c>
      <c r="D8" s="158" t="s">
        <v>105</v>
      </c>
      <c r="E8" s="159" t="s">
        <v>106</v>
      </c>
      <c r="F8" s="91"/>
      <c r="G8" s="158" t="s">
        <v>159</v>
      </c>
      <c r="H8" s="159" t="s">
        <v>158</v>
      </c>
    </row>
    <row r="9" spans="4:8" ht="16.5">
      <c r="D9" s="157" t="s">
        <v>203</v>
      </c>
      <c r="E9" s="157" t="s">
        <v>175</v>
      </c>
      <c r="F9" s="91"/>
      <c r="G9" s="157" t="s">
        <v>203</v>
      </c>
      <c r="H9" s="157" t="s">
        <v>175</v>
      </c>
    </row>
    <row r="10" spans="4:8" ht="16.5">
      <c r="D10" s="155" t="s">
        <v>0</v>
      </c>
      <c r="E10" s="153" t="s">
        <v>0</v>
      </c>
      <c r="F10" s="127"/>
      <c r="G10" s="155" t="s">
        <v>0</v>
      </c>
      <c r="H10" s="153" t="s">
        <v>0</v>
      </c>
    </row>
    <row r="11" spans="4:8" ht="15.75">
      <c r="D11" s="47"/>
      <c r="E11" s="47"/>
      <c r="F11" s="47"/>
      <c r="G11" s="47"/>
      <c r="H11" s="47"/>
    </row>
    <row r="12" spans="2:8" ht="16.5">
      <c r="B12" s="2" t="s">
        <v>50</v>
      </c>
      <c r="C12" s="112"/>
      <c r="D12" s="56">
        <v>98661</v>
      </c>
      <c r="E12" s="28">
        <v>53215</v>
      </c>
      <c r="F12" s="28"/>
      <c r="G12" s="56">
        <v>214506</v>
      </c>
      <c r="H12" s="28">
        <v>182800</v>
      </c>
    </row>
    <row r="13" spans="2:8" ht="16.5">
      <c r="B13" s="2" t="s">
        <v>108</v>
      </c>
      <c r="C13" s="112"/>
      <c r="D13" s="56">
        <v>-72664</v>
      </c>
      <c r="E13" s="31">
        <v>-13649</v>
      </c>
      <c r="F13" s="31"/>
      <c r="G13" s="59">
        <v>-135242</v>
      </c>
      <c r="H13" s="31">
        <v>-103745</v>
      </c>
    </row>
    <row r="14" spans="3:8" ht="16.5">
      <c r="C14" s="112"/>
      <c r="D14" s="59"/>
      <c r="E14" s="31"/>
      <c r="F14" s="31"/>
      <c r="G14" s="59"/>
      <c r="H14" s="31"/>
    </row>
    <row r="15" spans="2:9" ht="16.5">
      <c r="B15" s="2" t="s">
        <v>187</v>
      </c>
      <c r="C15" s="112"/>
      <c r="D15" s="60">
        <f>SUM(D12:D13)</f>
        <v>25997</v>
      </c>
      <c r="E15" s="29">
        <f>SUM(E12:E13)</f>
        <v>39566</v>
      </c>
      <c r="F15" s="31"/>
      <c r="G15" s="60">
        <f>SUM(G12:G13)</f>
        <v>79264</v>
      </c>
      <c r="H15" s="29">
        <f>SUM(H12:H13)</f>
        <v>79055</v>
      </c>
      <c r="I15" s="9"/>
    </row>
    <row r="16" spans="2:9" ht="16.5">
      <c r="B16" s="2" t="s">
        <v>78</v>
      </c>
      <c r="C16" s="112">
        <v>14</v>
      </c>
      <c r="D16" s="56">
        <v>17137</v>
      </c>
      <c r="E16" s="31">
        <v>4627</v>
      </c>
      <c r="F16" s="31"/>
      <c r="G16" s="59">
        <v>36926</v>
      </c>
      <c r="H16" s="31">
        <v>18826</v>
      </c>
      <c r="I16" s="9"/>
    </row>
    <row r="17" spans="2:9" ht="16.5">
      <c r="B17" s="2" t="s">
        <v>109</v>
      </c>
      <c r="C17" s="112"/>
      <c r="D17" s="56">
        <v>-15496</v>
      </c>
      <c r="E17" s="31">
        <v>-23904</v>
      </c>
      <c r="F17" s="31"/>
      <c r="G17" s="59">
        <v>-49092</v>
      </c>
      <c r="H17" s="31">
        <v>-66421</v>
      </c>
      <c r="I17" s="9"/>
    </row>
    <row r="18" spans="3:9" ht="16.5">
      <c r="C18" s="112"/>
      <c r="D18" s="59"/>
      <c r="E18" s="31"/>
      <c r="F18" s="31"/>
      <c r="G18" s="59"/>
      <c r="H18" s="31"/>
      <c r="I18" s="9"/>
    </row>
    <row r="19" spans="2:9" ht="16.5">
      <c r="B19" s="2" t="s">
        <v>204</v>
      </c>
      <c r="C19" s="112">
        <v>8</v>
      </c>
      <c r="D19" s="60">
        <f>SUM(D15:D17)</f>
        <v>27638</v>
      </c>
      <c r="E19" s="29">
        <f>SUM(E15:E17)</f>
        <v>20289</v>
      </c>
      <c r="F19" s="31"/>
      <c r="G19" s="60">
        <f>SUM(G15:G17)</f>
        <v>67098</v>
      </c>
      <c r="H19" s="29">
        <f>SUM(H15:H17)</f>
        <v>31460</v>
      </c>
      <c r="I19" s="9"/>
    </row>
    <row r="20" spans="2:8" ht="16.5">
      <c r="B20" s="2" t="s">
        <v>58</v>
      </c>
      <c r="C20" s="112"/>
      <c r="D20" s="56">
        <v>-663</v>
      </c>
      <c r="E20" s="28">
        <v>-709</v>
      </c>
      <c r="F20" s="28"/>
      <c r="G20" s="56">
        <v>-3222</v>
      </c>
      <c r="H20" s="28">
        <v>-5640</v>
      </c>
    </row>
    <row r="21" spans="2:8" ht="16.5">
      <c r="B21" s="2" t="s">
        <v>56</v>
      </c>
      <c r="C21" s="112"/>
      <c r="D21" s="56">
        <v>236</v>
      </c>
      <c r="E21" s="31">
        <v>1630</v>
      </c>
      <c r="F21" s="31"/>
      <c r="G21" s="59">
        <v>1572</v>
      </c>
      <c r="H21" s="31">
        <v>3220</v>
      </c>
    </row>
    <row r="22" spans="3:8" ht="16.5">
      <c r="C22" s="112"/>
      <c r="D22" s="59"/>
      <c r="E22" s="31"/>
      <c r="F22" s="31"/>
      <c r="G22" s="59"/>
      <c r="H22" s="31"/>
    </row>
    <row r="23" spans="2:9" ht="16.5">
      <c r="B23" s="2" t="s">
        <v>205</v>
      </c>
      <c r="C23" s="112"/>
      <c r="D23" s="60">
        <f>SUM(D19:D21)</f>
        <v>27211</v>
      </c>
      <c r="E23" s="29">
        <f>SUM(E19:E21)</f>
        <v>21210</v>
      </c>
      <c r="F23" s="31"/>
      <c r="G23" s="60">
        <f>SUM(G19:G21)</f>
        <v>65448</v>
      </c>
      <c r="H23" s="29">
        <f>SUM(H19:H21)</f>
        <v>29040</v>
      </c>
      <c r="I23" s="9"/>
    </row>
    <row r="24" spans="2:8" ht="16.5">
      <c r="B24" s="2" t="s">
        <v>5</v>
      </c>
      <c r="C24" s="112">
        <v>18</v>
      </c>
      <c r="D24" s="56">
        <v>-12837</v>
      </c>
      <c r="E24" s="31">
        <v>-7043</v>
      </c>
      <c r="F24" s="31"/>
      <c r="G24" s="59">
        <v>-22960</v>
      </c>
      <c r="H24" s="31">
        <v>-11475</v>
      </c>
    </row>
    <row r="25" spans="2:8" ht="16.5">
      <c r="B25" s="44" t="s">
        <v>110</v>
      </c>
      <c r="C25" s="116"/>
      <c r="D25" s="137">
        <v>-12826</v>
      </c>
      <c r="E25" s="92">
        <v>-6987</v>
      </c>
      <c r="F25" s="31"/>
      <c r="G25" s="139">
        <v>-22559</v>
      </c>
      <c r="H25" s="92">
        <v>-10974</v>
      </c>
    </row>
    <row r="26" spans="2:8" ht="16.5">
      <c r="B26" s="44" t="s">
        <v>111</v>
      </c>
      <c r="C26" s="116"/>
      <c r="D26" s="138">
        <v>-11</v>
      </c>
      <c r="E26" s="93">
        <v>-56</v>
      </c>
      <c r="F26" s="31"/>
      <c r="G26" s="140">
        <v>-401</v>
      </c>
      <c r="H26" s="93">
        <v>-501</v>
      </c>
    </row>
    <row r="27" spans="3:8" ht="16.5">
      <c r="C27" s="112"/>
      <c r="D27" s="59"/>
      <c r="E27" s="31"/>
      <c r="F27" s="31"/>
      <c r="G27" s="59"/>
      <c r="H27" s="31"/>
    </row>
    <row r="28" spans="2:8" ht="16.5">
      <c r="B28" s="2" t="s">
        <v>206</v>
      </c>
      <c r="C28" s="112"/>
      <c r="D28" s="60">
        <f>SUM(D23:D24)</f>
        <v>14374</v>
      </c>
      <c r="E28" s="29">
        <f>SUM(E23:E24)</f>
        <v>14167</v>
      </c>
      <c r="F28" s="31"/>
      <c r="G28" s="60">
        <f>SUM(G23:G24)</f>
        <v>42488</v>
      </c>
      <c r="H28" s="29">
        <f>SUM(H23:H24)</f>
        <v>17565</v>
      </c>
    </row>
    <row r="29" spans="2:8" ht="16.5">
      <c r="B29" s="2" t="s">
        <v>59</v>
      </c>
      <c r="C29" s="112"/>
      <c r="D29" s="56">
        <v>1785</v>
      </c>
      <c r="E29" s="31">
        <v>-557</v>
      </c>
      <c r="F29" s="31"/>
      <c r="G29" s="59">
        <v>-942</v>
      </c>
      <c r="H29" s="31">
        <v>-310</v>
      </c>
    </row>
    <row r="30" spans="3:8" ht="16.5">
      <c r="C30" s="112"/>
      <c r="D30" s="59"/>
      <c r="E30" s="31"/>
      <c r="F30" s="31"/>
      <c r="G30" s="59"/>
      <c r="H30" s="31"/>
    </row>
    <row r="31" spans="2:8" ht="23.25" customHeight="1" thickBot="1">
      <c r="B31" s="94" t="s">
        <v>112</v>
      </c>
      <c r="C31" s="117"/>
      <c r="D31" s="57">
        <f>SUM(D28:D29)</f>
        <v>16159</v>
      </c>
      <c r="E31" s="58">
        <f>SUM(E28:E29)</f>
        <v>13610</v>
      </c>
      <c r="F31" s="31"/>
      <c r="G31" s="57">
        <f>SUM(G28:G29)</f>
        <v>41546</v>
      </c>
      <c r="H31" s="58">
        <f>SUM(H28:H29)</f>
        <v>17255</v>
      </c>
    </row>
    <row r="32" spans="2:8" ht="16.5">
      <c r="B32" s="46"/>
      <c r="C32" s="118"/>
      <c r="D32" s="50"/>
      <c r="E32" s="19"/>
      <c r="F32" s="19"/>
      <c r="G32" s="50"/>
      <c r="H32" s="19"/>
    </row>
    <row r="33" spans="2:8" ht="16.5">
      <c r="B33" s="3" t="s">
        <v>113</v>
      </c>
      <c r="C33" s="119"/>
      <c r="E33" s="47"/>
      <c r="F33" s="47"/>
      <c r="G33" s="52"/>
      <c r="H33" s="53"/>
    </row>
    <row r="34" spans="1:8" ht="16.5">
      <c r="A34" s="3"/>
      <c r="B34" s="3" t="s">
        <v>114</v>
      </c>
      <c r="C34" s="119">
        <v>26</v>
      </c>
      <c r="D34" s="54">
        <f>(D31/259525.583)*100</f>
        <v>6.2263611214005055</v>
      </c>
      <c r="E34" s="55">
        <f>(E31/259525.583)*100</f>
        <v>5.244184346943554</v>
      </c>
      <c r="F34" s="55"/>
      <c r="G34" s="54">
        <f>(G31/259525.583)*100</f>
        <v>16.008441063785224</v>
      </c>
      <c r="H34" s="55">
        <f>(H31/259525.583)*100</f>
        <v>6.648670162124248</v>
      </c>
    </row>
    <row r="35" spans="1:8" ht="17.25" thickBot="1">
      <c r="A35" s="3"/>
      <c r="B35" s="3" t="s">
        <v>115</v>
      </c>
      <c r="C35" s="119">
        <v>26</v>
      </c>
      <c r="D35" s="95">
        <v>0</v>
      </c>
      <c r="E35" s="96">
        <v>0</v>
      </c>
      <c r="F35" s="55"/>
      <c r="G35" s="95">
        <v>0</v>
      </c>
      <c r="H35" s="96">
        <v>0</v>
      </c>
    </row>
    <row r="36" spans="1:3" ht="15.75">
      <c r="A36" s="3"/>
      <c r="B36" s="49"/>
      <c r="C36" s="49"/>
    </row>
    <row r="37" spans="2:8" s="1" customFormat="1" ht="15.75" customHeight="1">
      <c r="B37" s="164" t="s">
        <v>235</v>
      </c>
      <c r="C37" s="164"/>
      <c r="D37" s="164"/>
      <c r="E37" s="164"/>
      <c r="F37" s="164"/>
      <c r="G37" s="164"/>
      <c r="H37" s="164"/>
    </row>
    <row r="38" spans="2:8" ht="15.75">
      <c r="B38" s="164"/>
      <c r="C38" s="164"/>
      <c r="D38" s="164"/>
      <c r="E38" s="164"/>
      <c r="F38" s="164"/>
      <c r="G38" s="164"/>
      <c r="H38" s="164"/>
    </row>
    <row r="39" spans="2:8" ht="15.75">
      <c r="B39" s="102"/>
      <c r="C39" s="102"/>
      <c r="D39" s="102"/>
      <c r="E39" s="102"/>
      <c r="F39" s="102"/>
      <c r="G39" s="102"/>
      <c r="H39" s="102"/>
    </row>
  </sheetData>
  <mergeCells count="3">
    <mergeCell ref="D7:E7"/>
    <mergeCell ref="G7:H7"/>
    <mergeCell ref="B37:H38"/>
  </mergeCells>
  <printOptions/>
  <pageMargins left="0.5" right="0" top="0.56" bottom="0.5" header="0.25" footer="0.25"/>
  <pageSetup horizontalDpi="300" verticalDpi="300" orientation="portrait" paperSize="9" scale="95" r:id="rId1"/>
  <headerFooter alignWithMargins="0">
    <oddFooter>&amp;R&amp;"Arial Narrow,Regular"1</oddFooter>
  </headerFooter>
</worksheet>
</file>

<file path=xl/worksheets/sheet2.xml><?xml version="1.0" encoding="utf-8"?>
<worksheet xmlns="http://schemas.openxmlformats.org/spreadsheetml/2006/main" xmlns:r="http://schemas.openxmlformats.org/officeDocument/2006/relationships">
  <dimension ref="B1:I62"/>
  <sheetViews>
    <sheetView view="pageBreakPreview" zoomScaleSheetLayoutView="100" workbookViewId="0" topLeftCell="A1">
      <selection activeCell="A1" sqref="A1"/>
    </sheetView>
  </sheetViews>
  <sheetFormatPr defaultColWidth="9.140625" defaultRowHeight="12.75"/>
  <cols>
    <col min="1" max="1" width="9.140625" style="2" customWidth="1"/>
    <col min="2" max="2" width="60.7109375" style="2" customWidth="1"/>
    <col min="3" max="3" width="4.7109375" style="2" customWidth="1"/>
    <col min="4" max="4" width="14.7109375" style="1" customWidth="1"/>
    <col min="5" max="5" width="1.7109375" style="2" customWidth="1"/>
    <col min="6" max="6" width="14.7109375" style="2" customWidth="1"/>
    <col min="7" max="7" width="4.7109375" style="2" customWidth="1"/>
    <col min="8" max="16384" width="9.140625" style="2" customWidth="1"/>
  </cols>
  <sheetData>
    <row r="1" spans="2:6" ht="15.75">
      <c r="B1" s="72" t="s">
        <v>161</v>
      </c>
      <c r="C1" s="72"/>
      <c r="D1" s="72"/>
      <c r="E1" s="72"/>
      <c r="F1" s="72"/>
    </row>
    <row r="2" spans="2:3" ht="16.5">
      <c r="B2" s="1" t="s">
        <v>202</v>
      </c>
      <c r="C2" s="70"/>
    </row>
    <row r="3" spans="2:3" ht="15.75">
      <c r="B3" s="126" t="s">
        <v>87</v>
      </c>
      <c r="C3" s="71"/>
    </row>
    <row r="4" spans="2:3" ht="15.75">
      <c r="B4" s="105"/>
      <c r="C4" s="105"/>
    </row>
    <row r="5" spans="2:6" ht="15.75">
      <c r="B5" s="1" t="s">
        <v>88</v>
      </c>
      <c r="C5" s="1"/>
      <c r="D5" s="74"/>
      <c r="E5" s="74"/>
      <c r="F5" s="74"/>
    </row>
    <row r="6" spans="2:6" ht="15.75">
      <c r="B6" s="1"/>
      <c r="C6" s="1"/>
      <c r="D6" s="74"/>
      <c r="E6" s="74"/>
      <c r="F6" s="74"/>
    </row>
    <row r="7" spans="3:6" ht="16.5">
      <c r="C7" s="112"/>
      <c r="D7" s="153" t="s">
        <v>117</v>
      </c>
      <c r="E7" s="121"/>
      <c r="F7" s="153" t="s">
        <v>118</v>
      </c>
    </row>
    <row r="8" spans="3:6" ht="16.5">
      <c r="C8" s="70" t="s">
        <v>116</v>
      </c>
      <c r="D8" s="156" t="s">
        <v>207</v>
      </c>
      <c r="E8" s="121"/>
      <c r="F8" s="156" t="s">
        <v>176</v>
      </c>
    </row>
    <row r="9" spans="3:6" ht="16.5">
      <c r="C9" s="112"/>
      <c r="D9" s="153" t="s">
        <v>0</v>
      </c>
      <c r="E9" s="121"/>
      <c r="F9" s="153" t="s">
        <v>0</v>
      </c>
    </row>
    <row r="10" spans="2:6" ht="16.5">
      <c r="B10" s="1" t="s">
        <v>120</v>
      </c>
      <c r="C10" s="112"/>
      <c r="D10" s="76"/>
      <c r="E10" s="75"/>
      <c r="F10" s="76"/>
    </row>
    <row r="11" spans="2:6" ht="16.5">
      <c r="B11" s="35" t="s">
        <v>121</v>
      </c>
      <c r="C11" s="112">
        <v>9</v>
      </c>
      <c r="D11" s="32">
        <v>286645</v>
      </c>
      <c r="E11" s="11"/>
      <c r="F11" s="11">
        <v>289817</v>
      </c>
    </row>
    <row r="12" spans="2:6" ht="16.5">
      <c r="B12" s="35" t="s">
        <v>119</v>
      </c>
      <c r="C12" s="70"/>
      <c r="D12" s="32">
        <v>22325</v>
      </c>
      <c r="E12" s="11"/>
      <c r="F12" s="11">
        <v>24300</v>
      </c>
    </row>
    <row r="13" spans="2:6" ht="16.5">
      <c r="B13" s="35" t="s">
        <v>122</v>
      </c>
      <c r="C13" s="70"/>
      <c r="D13" s="34">
        <f>47047-54</f>
        <v>46993</v>
      </c>
      <c r="E13" s="11"/>
      <c r="F13" s="11">
        <v>45994</v>
      </c>
    </row>
    <row r="14" spans="2:6" ht="16.5">
      <c r="B14" s="35" t="s">
        <v>123</v>
      </c>
      <c r="C14" s="70"/>
      <c r="D14" s="34">
        <v>51318</v>
      </c>
      <c r="E14" s="11"/>
      <c r="F14" s="11">
        <v>44158</v>
      </c>
    </row>
    <row r="15" spans="2:6" ht="16.5">
      <c r="B15" s="35" t="s">
        <v>124</v>
      </c>
      <c r="C15" s="70"/>
      <c r="D15" s="32">
        <v>2166</v>
      </c>
      <c r="E15" s="11"/>
      <c r="F15" s="11">
        <v>2005</v>
      </c>
    </row>
    <row r="16" spans="2:6" ht="16.5">
      <c r="B16" s="35"/>
      <c r="C16" s="70"/>
      <c r="D16" s="32"/>
      <c r="E16" s="11"/>
      <c r="F16" s="11"/>
    </row>
    <row r="17" spans="2:6" ht="16.5">
      <c r="B17" s="35"/>
      <c r="C17" s="70"/>
      <c r="D17" s="48">
        <f>SUM(D11:D15)</f>
        <v>409447</v>
      </c>
      <c r="E17" s="11"/>
      <c r="F17" s="79">
        <f>SUM(F11:F15)</f>
        <v>406274</v>
      </c>
    </row>
    <row r="18" spans="2:6" ht="16.5">
      <c r="B18" s="1"/>
      <c r="C18" s="70"/>
      <c r="D18" s="32"/>
      <c r="E18" s="11"/>
      <c r="F18" s="32"/>
    </row>
    <row r="19" spans="2:6" ht="16.5">
      <c r="B19" s="1" t="s">
        <v>129</v>
      </c>
      <c r="C19" s="70"/>
      <c r="D19" s="32"/>
      <c r="E19" s="11"/>
      <c r="F19" s="11"/>
    </row>
    <row r="20" spans="2:6" ht="16.5">
      <c r="B20" s="35" t="s">
        <v>125</v>
      </c>
      <c r="C20" s="113"/>
      <c r="D20" s="36">
        <v>299050</v>
      </c>
      <c r="E20" s="11"/>
      <c r="F20" s="37">
        <v>320362</v>
      </c>
    </row>
    <row r="21" spans="2:6" ht="16.5">
      <c r="B21" s="35" t="s">
        <v>37</v>
      </c>
      <c r="C21" s="113"/>
      <c r="D21" s="38">
        <v>31320</v>
      </c>
      <c r="E21" s="11"/>
      <c r="F21" s="39">
        <v>34391</v>
      </c>
    </row>
    <row r="22" spans="2:6" ht="16.5">
      <c r="B22" s="35" t="s">
        <v>38</v>
      </c>
      <c r="C22" s="113"/>
      <c r="D22" s="38">
        <v>48999</v>
      </c>
      <c r="E22" s="11"/>
      <c r="F22" s="39">
        <v>40926</v>
      </c>
    </row>
    <row r="23" spans="2:6" ht="16.5">
      <c r="B23" s="35" t="s">
        <v>39</v>
      </c>
      <c r="C23" s="112">
        <v>20</v>
      </c>
      <c r="D23" s="38">
        <v>25191</v>
      </c>
      <c r="E23" s="11"/>
      <c r="F23" s="39">
        <v>27252</v>
      </c>
    </row>
    <row r="24" spans="2:6" ht="16.5">
      <c r="B24" s="35" t="s">
        <v>8</v>
      </c>
      <c r="C24" s="113"/>
      <c r="D24" s="38">
        <v>135470</v>
      </c>
      <c r="E24" s="11"/>
      <c r="F24" s="39">
        <v>119110</v>
      </c>
    </row>
    <row r="25" spans="2:6" ht="16.5">
      <c r="B25" s="35"/>
      <c r="C25" s="113"/>
      <c r="D25" s="38"/>
      <c r="E25" s="11"/>
      <c r="F25" s="39"/>
    </row>
    <row r="26" spans="3:6" ht="15" customHeight="1">
      <c r="C26" s="112"/>
      <c r="D26" s="40">
        <f>SUM(D20:D24)</f>
        <v>540030</v>
      </c>
      <c r="E26" s="11"/>
      <c r="F26" s="41">
        <f>SUM(F20:F24)</f>
        <v>542041</v>
      </c>
    </row>
    <row r="27" spans="2:6" ht="16.5">
      <c r="B27" s="1" t="s">
        <v>130</v>
      </c>
      <c r="C27" s="70"/>
      <c r="D27" s="38"/>
      <c r="E27" s="11"/>
      <c r="F27" s="39"/>
    </row>
    <row r="28" spans="2:6" ht="16.5">
      <c r="B28" s="35" t="s">
        <v>127</v>
      </c>
      <c r="C28" s="113"/>
      <c r="D28" s="106">
        <v>453</v>
      </c>
      <c r="E28" s="11"/>
      <c r="F28" s="39">
        <v>664</v>
      </c>
    </row>
    <row r="29" spans="2:6" ht="16.5">
      <c r="B29" s="35" t="s">
        <v>177</v>
      </c>
      <c r="C29" s="112">
        <v>22</v>
      </c>
      <c r="D29" s="106">
        <v>31238</v>
      </c>
      <c r="E29" s="11"/>
      <c r="F29" s="39">
        <v>58289</v>
      </c>
    </row>
    <row r="30" spans="2:6" ht="16.5">
      <c r="B30" s="35" t="s">
        <v>40</v>
      </c>
      <c r="C30" s="113"/>
      <c r="D30" s="38">
        <v>145728</v>
      </c>
      <c r="E30" s="11"/>
      <c r="F30" s="39">
        <v>134041</v>
      </c>
    </row>
    <row r="31" spans="2:6" ht="16.5">
      <c r="B31" s="35" t="s">
        <v>126</v>
      </c>
      <c r="C31" s="113"/>
      <c r="D31" s="38">
        <v>7546</v>
      </c>
      <c r="E31" s="11"/>
      <c r="F31" s="39">
        <v>13939</v>
      </c>
    </row>
    <row r="32" spans="2:6" ht="16.5">
      <c r="B32" s="35"/>
      <c r="C32" s="113"/>
      <c r="D32" s="38"/>
      <c r="E32" s="11"/>
      <c r="F32" s="39"/>
    </row>
    <row r="33" spans="3:6" ht="16.5">
      <c r="C33" s="112"/>
      <c r="D33" s="40">
        <f>SUM(D28:D31)</f>
        <v>184965</v>
      </c>
      <c r="E33" s="11"/>
      <c r="F33" s="41">
        <f>SUM(F28:F31)</f>
        <v>206933</v>
      </c>
    </row>
    <row r="34" spans="2:6" ht="15.75" customHeight="1">
      <c r="B34" s="1" t="s">
        <v>131</v>
      </c>
      <c r="C34" s="70"/>
      <c r="D34" s="32">
        <f>D26-D33</f>
        <v>355065</v>
      </c>
      <c r="E34" s="11"/>
      <c r="F34" s="11">
        <f>F26-F33</f>
        <v>335108</v>
      </c>
    </row>
    <row r="35" spans="2:6" ht="15.75" customHeight="1">
      <c r="B35" s="1"/>
      <c r="C35" s="70"/>
      <c r="D35" s="32"/>
      <c r="E35" s="11"/>
      <c r="F35" s="11"/>
    </row>
    <row r="36" spans="3:6" ht="23.25" customHeight="1" thickBot="1">
      <c r="C36" s="112"/>
      <c r="D36" s="42">
        <f>SUM(D11:D15)+D34</f>
        <v>764512</v>
      </c>
      <c r="E36" s="11"/>
      <c r="F36" s="98">
        <f>F17+F34</f>
        <v>741382</v>
      </c>
    </row>
    <row r="37" spans="3:6" ht="17.25" thickTop="1">
      <c r="C37" s="112"/>
      <c r="D37" s="32"/>
      <c r="E37" s="11"/>
      <c r="F37" s="11"/>
    </row>
    <row r="38" spans="2:6" ht="16.5">
      <c r="B38" s="1" t="s">
        <v>128</v>
      </c>
      <c r="C38" s="112"/>
      <c r="D38" s="32"/>
      <c r="E38" s="11"/>
      <c r="F38" s="11"/>
    </row>
    <row r="39" spans="2:6" ht="16.5">
      <c r="B39" s="35" t="s">
        <v>9</v>
      </c>
      <c r="C39" s="114"/>
      <c r="D39" s="32">
        <v>259526</v>
      </c>
      <c r="E39" s="11"/>
      <c r="F39" s="11">
        <v>259526</v>
      </c>
    </row>
    <row r="40" spans="2:6" ht="16.5">
      <c r="B40" s="35" t="s">
        <v>10</v>
      </c>
      <c r="C40" s="114"/>
      <c r="D40" s="50">
        <v>229648</v>
      </c>
      <c r="E40" s="11"/>
      <c r="F40" s="19">
        <v>191839</v>
      </c>
    </row>
    <row r="41" spans="2:6" ht="16.5">
      <c r="B41" s="21"/>
      <c r="C41" s="114"/>
      <c r="D41" s="50"/>
      <c r="E41" s="11"/>
      <c r="F41" s="19"/>
    </row>
    <row r="42" spans="2:6" ht="16.5">
      <c r="B42" s="21"/>
      <c r="C42" s="115"/>
      <c r="D42" s="120">
        <f>SUM(D39:D40)</f>
        <v>489174</v>
      </c>
      <c r="E42" s="11"/>
      <c r="F42" s="122">
        <f>SUM(F39:F40)</f>
        <v>451365</v>
      </c>
    </row>
    <row r="43" spans="2:6" ht="16.5">
      <c r="B43" s="2" t="s">
        <v>11</v>
      </c>
      <c r="C43" s="70"/>
      <c r="D43" s="32">
        <v>61363</v>
      </c>
      <c r="E43" s="11"/>
      <c r="F43" s="11">
        <v>61021</v>
      </c>
    </row>
    <row r="44" spans="2:6" ht="16.5">
      <c r="B44" s="2" t="s">
        <v>133</v>
      </c>
      <c r="C44" s="70"/>
      <c r="D44" s="32">
        <v>16757</v>
      </c>
      <c r="E44" s="11"/>
      <c r="F44" s="11">
        <v>16444</v>
      </c>
    </row>
    <row r="45" spans="3:6" ht="16.5">
      <c r="C45" s="70"/>
      <c r="D45" s="32"/>
      <c r="E45" s="11"/>
      <c r="F45" s="11"/>
    </row>
    <row r="46" spans="3:6" ht="16.5">
      <c r="C46" s="70"/>
      <c r="D46" s="48">
        <f>SUM(D42:D44)</f>
        <v>567294</v>
      </c>
      <c r="E46" s="11"/>
      <c r="F46" s="79">
        <f>SUM(F42:F44)</f>
        <v>528830</v>
      </c>
    </row>
    <row r="47" spans="3:6" ht="16.5">
      <c r="C47" s="70"/>
      <c r="D47" s="32"/>
      <c r="E47" s="11"/>
      <c r="F47" s="11"/>
    </row>
    <row r="48" spans="2:6" ht="16.5">
      <c r="B48" s="1" t="s">
        <v>132</v>
      </c>
      <c r="C48" s="70"/>
      <c r="D48" s="32"/>
      <c r="E48" s="11"/>
      <c r="F48" s="11"/>
    </row>
    <row r="49" spans="2:6" ht="16.5">
      <c r="B49" s="35" t="s">
        <v>134</v>
      </c>
      <c r="C49" s="112">
        <v>22</v>
      </c>
      <c r="D49" s="32">
        <v>1578</v>
      </c>
      <c r="E49" s="11"/>
      <c r="F49" s="11">
        <v>3481</v>
      </c>
    </row>
    <row r="50" spans="2:6" ht="16.5">
      <c r="B50" s="35" t="s">
        <v>135</v>
      </c>
      <c r="C50" s="112"/>
      <c r="D50" s="32">
        <v>98777</v>
      </c>
      <c r="E50" s="11"/>
      <c r="F50" s="11">
        <v>110968</v>
      </c>
    </row>
    <row r="51" spans="2:6" ht="16.5">
      <c r="B51" s="35" t="s">
        <v>138</v>
      </c>
      <c r="C51" s="112"/>
      <c r="D51" s="32">
        <v>2809</v>
      </c>
      <c r="E51" s="11"/>
      <c r="F51" s="11">
        <v>3562</v>
      </c>
    </row>
    <row r="52" spans="2:6" ht="16.5">
      <c r="B52" s="35" t="s">
        <v>136</v>
      </c>
      <c r="C52" s="112"/>
      <c r="D52" s="32">
        <v>27370</v>
      </c>
      <c r="E52" s="11"/>
      <c r="F52" s="11">
        <v>27370</v>
      </c>
    </row>
    <row r="53" spans="2:6" ht="16.5">
      <c r="B53" s="35" t="s">
        <v>137</v>
      </c>
      <c r="C53" s="112"/>
      <c r="D53" s="32">
        <v>66684</v>
      </c>
      <c r="E53" s="11"/>
      <c r="F53" s="11">
        <v>67171</v>
      </c>
    </row>
    <row r="54" spans="3:6" ht="16.5">
      <c r="C54" s="112"/>
      <c r="D54" s="32"/>
      <c r="E54" s="11"/>
      <c r="F54" s="11"/>
    </row>
    <row r="55" spans="3:6" ht="15.75" customHeight="1">
      <c r="C55" s="112"/>
      <c r="D55" s="48">
        <f>SUM(D49:D53)</f>
        <v>197218</v>
      </c>
      <c r="E55" s="11"/>
      <c r="F55" s="79">
        <f>SUM(F49:F53)</f>
        <v>212552</v>
      </c>
    </row>
    <row r="56" spans="3:6" ht="23.25" customHeight="1" thickBot="1">
      <c r="C56" s="112"/>
      <c r="D56" s="99">
        <f>D46+D55</f>
        <v>764512</v>
      </c>
      <c r="E56" s="11"/>
      <c r="F56" s="100">
        <f>F46+F55</f>
        <v>741382</v>
      </c>
    </row>
    <row r="57" spans="4:6" ht="15.75">
      <c r="D57" s="32"/>
      <c r="E57" s="11"/>
      <c r="F57" s="11"/>
    </row>
    <row r="58" spans="2:6" ht="15.75">
      <c r="B58" s="1" t="s">
        <v>160</v>
      </c>
      <c r="C58" s="1"/>
      <c r="D58" s="69">
        <f>D42/D39</f>
        <v>1.8848747331673898</v>
      </c>
      <c r="E58" s="11"/>
      <c r="F58" s="101">
        <f>F42/F39</f>
        <v>1.7391899077549071</v>
      </c>
    </row>
    <row r="59" spans="2:6" ht="15.75">
      <c r="B59" s="1"/>
      <c r="C59" s="1"/>
      <c r="D59" s="69"/>
      <c r="E59" s="11"/>
      <c r="F59" s="69"/>
    </row>
    <row r="60" spans="2:9" ht="15.75" customHeight="1">
      <c r="B60" s="164" t="s">
        <v>235</v>
      </c>
      <c r="C60" s="164"/>
      <c r="D60" s="164"/>
      <c r="E60" s="164"/>
      <c r="F60" s="164"/>
      <c r="G60" s="97"/>
      <c r="H60" s="97"/>
      <c r="I60" s="97"/>
    </row>
    <row r="61" spans="2:9" ht="15.75">
      <c r="B61" s="164"/>
      <c r="C61" s="164"/>
      <c r="D61" s="164"/>
      <c r="E61" s="164"/>
      <c r="F61" s="164"/>
      <c r="G61" s="97"/>
      <c r="H61" s="97"/>
      <c r="I61" s="97"/>
    </row>
    <row r="62" spans="2:3" ht="15.75">
      <c r="B62" s="3"/>
      <c r="C62" s="3"/>
    </row>
  </sheetData>
  <mergeCells count="1">
    <mergeCell ref="B60:F61"/>
  </mergeCells>
  <printOptions/>
  <pageMargins left="0.5" right="0" top="1" bottom="0.5" header="0.25" footer="0.25"/>
  <pageSetup firstPageNumber="2" useFirstPageNumber="1" horizontalDpi="600" verticalDpi="600" orientation="portrait" paperSize="9" scale="95" r:id="rId1"/>
  <headerFooter alignWithMargins="0">
    <oddFooter>&amp;R&amp;"Arial Narrow,Regular"&amp;P</oddFooter>
  </headerFooter>
  <rowBreaks count="1" manualBreakCount="1">
    <brk id="37" min="1" max="5" man="1"/>
  </rowBreaks>
</worksheet>
</file>

<file path=xl/worksheets/sheet3.xml><?xml version="1.0" encoding="utf-8"?>
<worksheet xmlns="http://schemas.openxmlformats.org/spreadsheetml/2006/main" xmlns:r="http://schemas.openxmlformats.org/officeDocument/2006/relationships">
  <dimension ref="B1:AP41"/>
  <sheetViews>
    <sheetView view="pageBreakPreview" zoomScaleSheetLayoutView="100" workbookViewId="0" topLeftCell="A1">
      <selection activeCell="A1" sqref="A1"/>
    </sheetView>
  </sheetViews>
  <sheetFormatPr defaultColWidth="9.140625" defaultRowHeight="15.75" customHeight="1"/>
  <cols>
    <col min="1" max="1" width="9.140625" style="2" customWidth="1"/>
    <col min="2" max="2" width="28.28125" style="2" customWidth="1"/>
    <col min="3" max="4" width="9.140625" style="2" customWidth="1"/>
    <col min="5" max="9" width="10.7109375" style="2" customWidth="1"/>
    <col min="10" max="16384" width="9.140625" style="2" customWidth="1"/>
  </cols>
  <sheetData>
    <row r="1" spans="2:9" ht="15.75" customHeight="1">
      <c r="B1" s="72" t="s">
        <v>161</v>
      </c>
      <c r="C1" s="72"/>
      <c r="D1" s="72"/>
      <c r="E1" s="72"/>
      <c r="F1" s="72"/>
      <c r="G1" s="72"/>
      <c r="H1" s="72"/>
      <c r="I1" s="72"/>
    </row>
    <row r="2" spans="2:3" ht="15.75" customHeight="1">
      <c r="B2" s="1" t="s">
        <v>202</v>
      </c>
      <c r="C2" s="1"/>
    </row>
    <row r="3" spans="2:3" ht="15.75" customHeight="1">
      <c r="B3" s="126" t="s">
        <v>87</v>
      </c>
      <c r="C3" s="1"/>
    </row>
    <row r="4" ht="15.75" customHeight="1">
      <c r="B4" s="109"/>
    </row>
    <row r="5" spans="2:9" ht="15.75" customHeight="1">
      <c r="B5" s="72" t="s">
        <v>85</v>
      </c>
      <c r="C5" s="72"/>
      <c r="D5" s="72"/>
      <c r="E5" s="72"/>
      <c r="F5" s="72"/>
      <c r="G5" s="72"/>
      <c r="H5" s="72"/>
      <c r="I5" s="72"/>
    </row>
    <row r="6" spans="2:9" ht="15.75" customHeight="1">
      <c r="B6" s="72"/>
      <c r="C6" s="72"/>
      <c r="D6" s="72"/>
      <c r="E6" s="72"/>
      <c r="F6" s="72"/>
      <c r="G6" s="72"/>
      <c r="H6" s="72"/>
      <c r="I6" s="72"/>
    </row>
    <row r="7" spans="5:9" ht="15.75" customHeight="1">
      <c r="E7" s="75"/>
      <c r="F7" s="126"/>
      <c r="G7" s="165" t="s">
        <v>229</v>
      </c>
      <c r="H7" s="123"/>
      <c r="I7" s="75"/>
    </row>
    <row r="8" spans="5:9" ht="15.75" customHeight="1">
      <c r="E8" s="165" t="s">
        <v>227</v>
      </c>
      <c r="F8" s="165" t="s">
        <v>228</v>
      </c>
      <c r="G8" s="165"/>
      <c r="H8" s="165" t="s">
        <v>230</v>
      </c>
      <c r="I8" s="75"/>
    </row>
    <row r="9" spans="5:9" ht="15.75" customHeight="1">
      <c r="E9" s="165"/>
      <c r="F9" s="165"/>
      <c r="G9" s="165"/>
      <c r="H9" s="165"/>
      <c r="I9" s="161" t="s">
        <v>60</v>
      </c>
    </row>
    <row r="10" spans="5:9" ht="15.75" customHeight="1">
      <c r="E10" s="128" t="s">
        <v>0</v>
      </c>
      <c r="F10" s="128" t="s">
        <v>0</v>
      </c>
      <c r="G10" s="128" t="s">
        <v>0</v>
      </c>
      <c r="H10" s="128" t="s">
        <v>0</v>
      </c>
      <c r="I10" s="128" t="s">
        <v>0</v>
      </c>
    </row>
    <row r="11" spans="5:8" ht="15.75" customHeight="1">
      <c r="E11" s="47"/>
      <c r="F11" s="47"/>
      <c r="G11" s="47"/>
      <c r="H11" s="47"/>
    </row>
    <row r="12" spans="2:42" ht="15.75" customHeight="1" hidden="1">
      <c r="B12" s="20" t="s">
        <v>163</v>
      </c>
      <c r="E12" s="32">
        <v>259503</v>
      </c>
      <c r="F12" s="50">
        <v>402653</v>
      </c>
      <c r="G12" s="32">
        <v>646</v>
      </c>
      <c r="H12" s="32">
        <v>-140983</v>
      </c>
      <c r="I12" s="50">
        <f>SUM(E12:H12)</f>
        <v>521819</v>
      </c>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row>
    <row r="13" spans="2:42" ht="15.75" customHeight="1" hidden="1">
      <c r="B13" s="14" t="s">
        <v>180</v>
      </c>
      <c r="E13" s="32"/>
      <c r="F13" s="50"/>
      <c r="G13" s="32"/>
      <c r="H13" s="11">
        <v>760</v>
      </c>
      <c r="I13" s="11">
        <f>SUM(E13:H13)</f>
        <v>760</v>
      </c>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row>
    <row r="14" spans="2:42" ht="15.75" customHeight="1" hidden="1">
      <c r="B14" s="14"/>
      <c r="E14" s="32"/>
      <c r="F14" s="50"/>
      <c r="G14" s="32"/>
      <c r="H14" s="11"/>
      <c r="I14" s="50"/>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row>
    <row r="15" spans="2:42" ht="15.75" customHeight="1" hidden="1">
      <c r="B15" s="20" t="s">
        <v>181</v>
      </c>
      <c r="E15" s="120">
        <f>SUM(E12:E14)</f>
        <v>259503</v>
      </c>
      <c r="F15" s="120">
        <f>SUM(F12:F14)</f>
        <v>402653</v>
      </c>
      <c r="G15" s="120">
        <f>SUM(G12:G14)</f>
        <v>646</v>
      </c>
      <c r="H15" s="120">
        <f>SUM(H12:H14)</f>
        <v>-140223</v>
      </c>
      <c r="I15" s="120">
        <f>SUM(I12:I14)</f>
        <v>522579</v>
      </c>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row>
    <row r="16" spans="2:42" ht="15.75" customHeight="1" hidden="1">
      <c r="B16" s="17" t="s">
        <v>178</v>
      </c>
      <c r="E16" s="11">
        <v>0</v>
      </c>
      <c r="F16" s="11">
        <v>0</v>
      </c>
      <c r="G16" s="11">
        <v>0</v>
      </c>
      <c r="H16" s="11">
        <v>-86246</v>
      </c>
      <c r="I16" s="11">
        <f>SUM(E16:H16)</f>
        <v>-86246</v>
      </c>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row>
    <row r="17" spans="2:42" ht="15.75" customHeight="1" hidden="1">
      <c r="B17" s="17" t="s">
        <v>164</v>
      </c>
      <c r="E17" s="11">
        <v>23</v>
      </c>
      <c r="F17" s="11">
        <v>1</v>
      </c>
      <c r="G17" s="11">
        <v>0</v>
      </c>
      <c r="H17" s="11">
        <v>0</v>
      </c>
      <c r="I17" s="11">
        <f>SUM(E17:H17)</f>
        <v>24</v>
      </c>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row>
    <row r="18" spans="2:42" ht="15.75" customHeight="1" hidden="1">
      <c r="B18" s="17" t="s">
        <v>183</v>
      </c>
      <c r="E18" s="11"/>
      <c r="F18" s="11"/>
      <c r="G18" s="11"/>
      <c r="H18" s="11"/>
      <c r="I18" s="11"/>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row>
    <row r="19" spans="2:42" ht="15.75" customHeight="1" hidden="1">
      <c r="B19" s="44" t="s">
        <v>165</v>
      </c>
      <c r="E19" s="11">
        <v>0</v>
      </c>
      <c r="F19" s="11">
        <v>0</v>
      </c>
      <c r="G19" s="11">
        <v>-134</v>
      </c>
      <c r="H19" s="11">
        <v>0</v>
      </c>
      <c r="I19" s="11">
        <f>SUM(E19:H19)</f>
        <v>-134</v>
      </c>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row>
    <row r="20" spans="2:42" ht="15.75" customHeight="1" hidden="1">
      <c r="B20" s="20"/>
      <c r="E20" s="50"/>
      <c r="F20" s="50"/>
      <c r="G20" s="50"/>
      <c r="H20" s="50"/>
      <c r="I20" s="50"/>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row>
    <row r="21" spans="2:42" ht="15.75" customHeight="1" hidden="1">
      <c r="B21" s="20" t="s">
        <v>179</v>
      </c>
      <c r="E21" s="48">
        <f>SUM(E15:E20)</f>
        <v>259526</v>
      </c>
      <c r="F21" s="48">
        <f>SUM(F15:F20)</f>
        <v>402654</v>
      </c>
      <c r="G21" s="48">
        <f>SUM(G15:G20)</f>
        <v>512</v>
      </c>
      <c r="H21" s="48">
        <f>SUM(H15:H20)</f>
        <v>-226469</v>
      </c>
      <c r="I21" s="48">
        <f>SUM(I15:I20)</f>
        <v>436223</v>
      </c>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row>
    <row r="22" spans="2:42" ht="15.75" customHeight="1" hidden="1">
      <c r="B22" s="20"/>
      <c r="E22" s="50"/>
      <c r="F22" s="50"/>
      <c r="G22" s="50"/>
      <c r="H22" s="50"/>
      <c r="I22" s="50"/>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row>
    <row r="23" spans="2:42" ht="15.75" customHeight="1">
      <c r="B23" s="20" t="s">
        <v>151</v>
      </c>
      <c r="E23" s="50"/>
      <c r="F23" s="50"/>
      <c r="G23" s="50"/>
      <c r="H23" s="50"/>
      <c r="I23" s="50"/>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row>
    <row r="24" spans="2:42" ht="15.75" customHeight="1">
      <c r="B24" s="2" t="s">
        <v>184</v>
      </c>
      <c r="E24" s="50">
        <v>259526</v>
      </c>
      <c r="F24" s="32">
        <v>402654</v>
      </c>
      <c r="G24" s="50">
        <v>512</v>
      </c>
      <c r="H24" s="50">
        <v>-226469</v>
      </c>
      <c r="I24" s="50">
        <f>SUM(E24:H24)</f>
        <v>436223</v>
      </c>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row>
    <row r="25" spans="2:42" ht="15.75" customHeight="1">
      <c r="B25" s="17" t="s">
        <v>185</v>
      </c>
      <c r="E25" s="51">
        <v>0</v>
      </c>
      <c r="F25" s="51">
        <v>0</v>
      </c>
      <c r="G25" s="51">
        <v>0</v>
      </c>
      <c r="H25" s="51">
        <v>-1966</v>
      </c>
      <c r="I25" s="51">
        <f>SUM(E25:H25)</f>
        <v>-1966</v>
      </c>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row>
    <row r="26" spans="2:42" ht="15.75" customHeight="1">
      <c r="B26" s="20" t="s">
        <v>186</v>
      </c>
      <c r="E26" s="50">
        <f>SUM(E24:E25)</f>
        <v>259526</v>
      </c>
      <c r="F26" s="50">
        <f>SUM(F24:F25)</f>
        <v>402654</v>
      </c>
      <c r="G26" s="50">
        <f>SUM(G24:G25)</f>
        <v>512</v>
      </c>
      <c r="H26" s="50">
        <f>SUM(H24:H25)</f>
        <v>-228435</v>
      </c>
      <c r="I26" s="50">
        <f>SUM(I24:I25)</f>
        <v>434257</v>
      </c>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row>
    <row r="27" spans="2:42" ht="15.75" customHeight="1">
      <c r="B27" s="17" t="s">
        <v>112</v>
      </c>
      <c r="E27" s="19">
        <v>0</v>
      </c>
      <c r="F27" s="19"/>
      <c r="G27" s="19">
        <v>0</v>
      </c>
      <c r="H27" s="19">
        <v>17255</v>
      </c>
      <c r="I27" s="19">
        <f>SUM(E27:H27)</f>
        <v>17255</v>
      </c>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row>
    <row r="28" spans="2:42" ht="15.75" customHeight="1">
      <c r="B28" s="17" t="s">
        <v>183</v>
      </c>
      <c r="E28" s="19"/>
      <c r="F28" s="19"/>
      <c r="G28" s="19"/>
      <c r="H28" s="19"/>
      <c r="I28" s="19"/>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row>
    <row r="29" spans="2:42" ht="15.75" customHeight="1">
      <c r="B29" s="44" t="s">
        <v>165</v>
      </c>
      <c r="E29" s="19"/>
      <c r="F29" s="19"/>
      <c r="G29" s="19">
        <v>-147</v>
      </c>
      <c r="H29" s="19"/>
      <c r="I29" s="19">
        <f>SUM(E29:H29)</f>
        <v>-147</v>
      </c>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row>
    <row r="30" spans="2:42" ht="15.75" customHeight="1">
      <c r="B30" s="17"/>
      <c r="E30" s="19"/>
      <c r="F30" s="19"/>
      <c r="G30" s="19"/>
      <c r="H30" s="19"/>
      <c r="I30" s="19"/>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row>
    <row r="31" spans="2:42" ht="15.75" customHeight="1">
      <c r="B31" s="20" t="s">
        <v>182</v>
      </c>
      <c r="E31" s="48">
        <f>SUM(E26:E30)</f>
        <v>259526</v>
      </c>
      <c r="F31" s="48">
        <f>SUM(F26:F30)</f>
        <v>402654</v>
      </c>
      <c r="G31" s="48">
        <f>SUM(G26:G30)</f>
        <v>365</v>
      </c>
      <c r="H31" s="48">
        <f>SUM(H26:H30)</f>
        <v>-211180</v>
      </c>
      <c r="I31" s="48">
        <f>SUM(I26:I30)</f>
        <v>451365</v>
      </c>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row>
    <row r="32" spans="2:42" ht="15.75" customHeight="1">
      <c r="B32" s="20"/>
      <c r="E32" s="50"/>
      <c r="F32" s="50"/>
      <c r="G32" s="50"/>
      <c r="H32" s="50"/>
      <c r="I32" s="50"/>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row>
    <row r="33" spans="2:42" ht="15.75" customHeight="1">
      <c r="B33" s="20" t="s">
        <v>188</v>
      </c>
      <c r="E33" s="50">
        <v>259526</v>
      </c>
      <c r="F33" s="50">
        <v>402654</v>
      </c>
      <c r="G33" s="50">
        <v>365</v>
      </c>
      <c r="H33" s="50">
        <v>-211180</v>
      </c>
      <c r="I33" s="50">
        <f>SUM(E33:H33)</f>
        <v>451365</v>
      </c>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row>
    <row r="34" spans="2:42" ht="15.75" customHeight="1">
      <c r="B34" s="17" t="s">
        <v>112</v>
      </c>
      <c r="E34" s="19">
        <v>0</v>
      </c>
      <c r="F34" s="19">
        <v>0</v>
      </c>
      <c r="G34" s="19">
        <v>0</v>
      </c>
      <c r="H34" s="19">
        <f>IncomeStmt!G31</f>
        <v>41546</v>
      </c>
      <c r="I34" s="19">
        <f>SUM(E34:H34)</f>
        <v>41546</v>
      </c>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row>
    <row r="35" spans="2:42" ht="15.75" customHeight="1">
      <c r="B35" s="17" t="s">
        <v>193</v>
      </c>
      <c r="E35" s="19"/>
      <c r="F35" s="19"/>
      <c r="G35" s="19"/>
      <c r="H35" s="19">
        <v>-3737</v>
      </c>
      <c r="I35" s="19">
        <f>SUM(E35:H35)</f>
        <v>-3737</v>
      </c>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row>
    <row r="36" spans="2:42" ht="15.75" customHeight="1">
      <c r="B36" s="20" t="s">
        <v>208</v>
      </c>
      <c r="C36" s="1"/>
      <c r="D36" s="1"/>
      <c r="E36" s="48">
        <f>SUM(E33:E35)</f>
        <v>259526</v>
      </c>
      <c r="F36" s="48">
        <f>SUM(F33:F35)</f>
        <v>402654</v>
      </c>
      <c r="G36" s="48">
        <f>SUM(G33:G35)</f>
        <v>365</v>
      </c>
      <c r="H36" s="48">
        <f>SUM(H33:H35)</f>
        <v>-173371</v>
      </c>
      <c r="I36" s="48">
        <f>SUM(I33:I35)</f>
        <v>489174</v>
      </c>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row>
    <row r="37" spans="2:42" ht="15.75" customHeight="1">
      <c r="B37" s="17"/>
      <c r="E37" s="19"/>
      <c r="F37" s="19"/>
      <c r="G37" s="19"/>
      <c r="H37" s="19"/>
      <c r="I37" s="19"/>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row>
    <row r="38" spans="2:42" ht="15.75" customHeight="1">
      <c r="B38" s="20"/>
      <c r="E38" s="50"/>
      <c r="F38" s="50"/>
      <c r="G38" s="50"/>
      <c r="H38" s="50"/>
      <c r="I38" s="50"/>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row>
    <row r="39" spans="2:42" ht="15.75" customHeight="1">
      <c r="B39" s="164" t="s">
        <v>235</v>
      </c>
      <c r="C39" s="164"/>
      <c r="D39" s="164"/>
      <c r="E39" s="164"/>
      <c r="F39" s="164"/>
      <c r="G39" s="164"/>
      <c r="H39" s="164"/>
      <c r="I39" s="164"/>
      <c r="J39" s="102"/>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row>
    <row r="40" spans="2:42" ht="15.75" customHeight="1">
      <c r="B40" s="164"/>
      <c r="C40" s="164"/>
      <c r="D40" s="164"/>
      <c r="E40" s="164"/>
      <c r="F40" s="164"/>
      <c r="G40" s="164"/>
      <c r="H40" s="164"/>
      <c r="I40" s="164"/>
      <c r="J40" s="102"/>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row>
    <row r="41" spans="2:42" ht="15.75" customHeight="1">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row>
  </sheetData>
  <mergeCells count="5">
    <mergeCell ref="B39:I40"/>
    <mergeCell ref="E8:E9"/>
    <mergeCell ref="F8:F9"/>
    <mergeCell ref="G7:G9"/>
    <mergeCell ref="H8:H9"/>
  </mergeCells>
  <printOptions/>
  <pageMargins left="0.25" right="0" top="1.25" bottom="0.5" header="0.25" footer="0.25"/>
  <pageSetup firstPageNumber="4" useFirstPageNumber="1" horizontalDpi="300" verticalDpi="300" orientation="portrait" paperSize="9" scale="95" r:id="rId1"/>
  <headerFooter alignWithMargins="0">
    <oddFooter>&amp;R&amp;"Arial Narrow,Regular"&amp;P</oddFooter>
  </headerFooter>
</worksheet>
</file>

<file path=xl/worksheets/sheet4.xml><?xml version="1.0" encoding="utf-8"?>
<worksheet xmlns="http://schemas.openxmlformats.org/spreadsheetml/2006/main" xmlns:r="http://schemas.openxmlformats.org/officeDocument/2006/relationships">
  <dimension ref="B1:R45"/>
  <sheetViews>
    <sheetView view="pageBreakPreview" zoomScaleSheetLayoutView="100" workbookViewId="0" topLeftCell="A1">
      <selection activeCell="A1" sqref="A1"/>
    </sheetView>
  </sheetViews>
  <sheetFormatPr defaultColWidth="9.140625" defaultRowHeight="15.75" customHeight="1"/>
  <cols>
    <col min="1" max="9" width="9.140625" style="2" customWidth="1"/>
    <col min="10" max="10" width="13.7109375" style="2" customWidth="1"/>
    <col min="11" max="11" width="13.7109375" style="11" customWidth="1"/>
    <col min="12" max="17" width="9.140625" style="2" customWidth="1"/>
    <col min="18" max="18" width="10.28125" style="2" bestFit="1" customWidth="1"/>
    <col min="19" max="16384" width="9.140625" style="2" customWidth="1"/>
  </cols>
  <sheetData>
    <row r="1" spans="2:11" ht="15.75" customHeight="1">
      <c r="B1" s="72" t="s">
        <v>161</v>
      </c>
      <c r="C1" s="72"/>
      <c r="D1" s="72"/>
      <c r="E1" s="72"/>
      <c r="F1" s="72"/>
      <c r="G1" s="72"/>
      <c r="H1" s="72"/>
      <c r="I1" s="72"/>
      <c r="J1" s="72"/>
      <c r="K1" s="72"/>
    </row>
    <row r="2" spans="2:3" ht="15.75" customHeight="1">
      <c r="B2" s="1" t="s">
        <v>202</v>
      </c>
      <c r="C2" s="1"/>
    </row>
    <row r="3" spans="2:3" ht="15.75" customHeight="1">
      <c r="B3" s="126" t="s">
        <v>87</v>
      </c>
      <c r="C3" s="1"/>
    </row>
    <row r="5" spans="2:11" ht="15.75" customHeight="1">
      <c r="B5" s="72" t="s">
        <v>86</v>
      </c>
      <c r="C5" s="72"/>
      <c r="D5" s="72"/>
      <c r="E5" s="72"/>
      <c r="F5" s="72"/>
      <c r="G5" s="72"/>
      <c r="H5" s="72"/>
      <c r="I5" s="72"/>
      <c r="J5" s="72"/>
      <c r="K5" s="72"/>
    </row>
    <row r="6" spans="2:11" ht="15.75" customHeight="1">
      <c r="B6" s="33"/>
      <c r="C6" s="33"/>
      <c r="D6" s="33"/>
      <c r="E6" s="33"/>
      <c r="F6" s="33"/>
      <c r="G6" s="33"/>
      <c r="H6" s="33"/>
      <c r="I6" s="33"/>
      <c r="J6" s="33"/>
      <c r="K6" s="33"/>
    </row>
    <row r="7" spans="10:11" ht="15.75" customHeight="1">
      <c r="J7" s="166" t="s">
        <v>82</v>
      </c>
      <c r="K7" s="166"/>
    </row>
    <row r="8" spans="10:11" ht="15.75" customHeight="1">
      <c r="J8" s="129" t="s">
        <v>207</v>
      </c>
      <c r="K8" s="129" t="s">
        <v>176</v>
      </c>
    </row>
    <row r="9" spans="10:11" ht="15.75" customHeight="1">
      <c r="J9" s="104" t="s">
        <v>0</v>
      </c>
      <c r="K9" s="104" t="s">
        <v>0</v>
      </c>
    </row>
    <row r="10" spans="2:11" ht="15.75" customHeight="1">
      <c r="B10" s="61" t="s">
        <v>79</v>
      </c>
      <c r="C10" s="62"/>
      <c r="D10" s="62"/>
      <c r="E10" s="62"/>
      <c r="F10" s="62"/>
      <c r="G10" s="62"/>
      <c r="J10" s="135">
        <v>22741</v>
      </c>
      <c r="K10" s="11">
        <v>118849</v>
      </c>
    </row>
    <row r="11" spans="2:10" ht="15.75" customHeight="1">
      <c r="B11" s="61"/>
      <c r="C11" s="61"/>
      <c r="D11" s="61"/>
      <c r="E11" s="61"/>
      <c r="F11" s="62"/>
      <c r="G11" s="62"/>
      <c r="J11" s="136"/>
    </row>
    <row r="12" spans="2:11" ht="15.75" customHeight="1">
      <c r="B12" s="2" t="s">
        <v>80</v>
      </c>
      <c r="C12" s="61"/>
      <c r="D12" s="61"/>
      <c r="E12" s="61"/>
      <c r="F12" s="62"/>
      <c r="G12" s="62"/>
      <c r="J12" s="135">
        <v>33815</v>
      </c>
      <c r="K12" s="11">
        <f>15167-147</f>
        <v>15020</v>
      </c>
    </row>
    <row r="13" spans="3:10" ht="15.75" customHeight="1">
      <c r="C13" s="61"/>
      <c r="E13" s="61"/>
      <c r="F13" s="62"/>
      <c r="G13" s="62"/>
      <c r="J13" s="135"/>
    </row>
    <row r="14" spans="2:11" ht="15.75" customHeight="1">
      <c r="B14" s="2" t="s">
        <v>81</v>
      </c>
      <c r="C14" s="61"/>
      <c r="E14" s="61"/>
      <c r="F14" s="62"/>
      <c r="G14" s="62"/>
      <c r="J14" s="135">
        <v>-32176</v>
      </c>
      <c r="K14" s="11">
        <v>-50535</v>
      </c>
    </row>
    <row r="15" spans="2:10" ht="15.75" customHeight="1">
      <c r="B15" s="62"/>
      <c r="C15" s="62"/>
      <c r="D15" s="62"/>
      <c r="E15" s="62"/>
      <c r="F15" s="62"/>
      <c r="G15" s="62"/>
      <c r="J15" s="64"/>
    </row>
    <row r="16" spans="2:11" ht="15.75" customHeight="1">
      <c r="B16" s="1" t="s">
        <v>162</v>
      </c>
      <c r="C16" s="61"/>
      <c r="D16" s="61"/>
      <c r="E16" s="61"/>
      <c r="F16" s="62"/>
      <c r="G16" s="62"/>
      <c r="J16" s="65">
        <f>SUM(J10:J15)</f>
        <v>24380</v>
      </c>
      <c r="K16" s="130">
        <f>SUM(K10:K15)</f>
        <v>83334</v>
      </c>
    </row>
    <row r="17" spans="2:10" ht="15.75" customHeight="1">
      <c r="B17" s="1"/>
      <c r="C17" s="61"/>
      <c r="D17" s="61"/>
      <c r="E17" s="61"/>
      <c r="F17" s="62"/>
      <c r="G17" s="62"/>
      <c r="J17" s="77"/>
    </row>
    <row r="18" spans="2:11" ht="15.75" customHeight="1">
      <c r="B18" s="1" t="s">
        <v>153</v>
      </c>
      <c r="C18" s="62"/>
      <c r="D18" s="62"/>
      <c r="E18" s="62"/>
      <c r="F18" s="62"/>
      <c r="G18" s="62"/>
      <c r="J18" s="77">
        <v>107471</v>
      </c>
      <c r="K18" s="11">
        <v>24137</v>
      </c>
    </row>
    <row r="19" spans="2:10" ht="15.75" customHeight="1">
      <c r="B19" s="1"/>
      <c r="C19" s="62"/>
      <c r="D19" s="62"/>
      <c r="E19" s="62"/>
      <c r="F19" s="62"/>
      <c r="G19" s="62"/>
      <c r="J19" s="66"/>
    </row>
    <row r="20" spans="2:11" ht="15.75" customHeight="1">
      <c r="B20" s="1" t="s">
        <v>154</v>
      </c>
      <c r="C20" s="62"/>
      <c r="D20" s="62"/>
      <c r="E20" s="62"/>
      <c r="F20" s="62"/>
      <c r="G20" s="62"/>
      <c r="J20" s="67">
        <f>SUM(J16:J18)</f>
        <v>131851</v>
      </c>
      <c r="K20" s="131">
        <f>SUM(K16:K18)</f>
        <v>107471</v>
      </c>
    </row>
    <row r="21" spans="2:10" ht="15.75" customHeight="1">
      <c r="B21" s="1"/>
      <c r="C21" s="62"/>
      <c r="D21" s="62"/>
      <c r="E21" s="62"/>
      <c r="F21" s="62"/>
      <c r="G21" s="62"/>
      <c r="J21" s="77"/>
    </row>
    <row r="22" spans="2:10" ht="15.75" customHeight="1">
      <c r="B22" s="2" t="s">
        <v>152</v>
      </c>
      <c r="C22" s="62"/>
      <c r="D22" s="62"/>
      <c r="E22" s="62"/>
      <c r="F22" s="62"/>
      <c r="G22" s="62"/>
      <c r="J22" s="77"/>
    </row>
    <row r="23" spans="2:11" ht="15.75" customHeight="1">
      <c r="B23" s="1"/>
      <c r="C23" s="62"/>
      <c r="D23" s="62"/>
      <c r="E23" s="62"/>
      <c r="F23" s="62"/>
      <c r="G23" s="62"/>
      <c r="J23" s="166" t="s">
        <v>82</v>
      </c>
      <c r="K23" s="166"/>
    </row>
    <row r="24" spans="2:11" ht="15.75" customHeight="1">
      <c r="B24" s="1"/>
      <c r="C24" s="62"/>
      <c r="D24" s="62"/>
      <c r="E24" s="62"/>
      <c r="F24" s="62"/>
      <c r="G24" s="62"/>
      <c r="J24" s="129" t="s">
        <v>207</v>
      </c>
      <c r="K24" s="129" t="s">
        <v>176</v>
      </c>
    </row>
    <row r="25" spans="2:11" ht="15.75" customHeight="1">
      <c r="B25" s="1"/>
      <c r="C25" s="62"/>
      <c r="D25" s="62"/>
      <c r="E25" s="62"/>
      <c r="F25" s="62"/>
      <c r="G25" s="62"/>
      <c r="J25" s="104" t="s">
        <v>0</v>
      </c>
      <c r="K25" s="104" t="s">
        <v>0</v>
      </c>
    </row>
    <row r="26" spans="2:11" ht="15.75" customHeight="1">
      <c r="B26" s="2" t="s">
        <v>8</v>
      </c>
      <c r="C26" s="62"/>
      <c r="D26" s="62"/>
      <c r="E26" s="62"/>
      <c r="F26" s="62"/>
      <c r="G26" s="62"/>
      <c r="J26" s="134">
        <f>BSheet!$D$24</f>
        <v>135470</v>
      </c>
      <c r="K26" s="11">
        <v>119110</v>
      </c>
    </row>
    <row r="27" spans="2:11" ht="15.75" customHeight="1">
      <c r="B27" s="2" t="s">
        <v>155</v>
      </c>
      <c r="C27" s="62"/>
      <c r="D27" s="62"/>
      <c r="E27" s="62"/>
      <c r="F27" s="62"/>
      <c r="G27" s="62"/>
      <c r="J27" s="134">
        <v>-3159</v>
      </c>
      <c r="K27" s="11">
        <v>-10711</v>
      </c>
    </row>
    <row r="28" spans="3:10" ht="15.75" customHeight="1">
      <c r="C28" s="62"/>
      <c r="D28" s="62"/>
      <c r="E28" s="62"/>
      <c r="F28" s="62"/>
      <c r="G28" s="62"/>
      <c r="J28" s="77"/>
    </row>
    <row r="29" spans="2:11" ht="15.75" customHeight="1">
      <c r="B29" s="1"/>
      <c r="C29" s="62"/>
      <c r="D29" s="62"/>
      <c r="E29" s="62"/>
      <c r="F29" s="62"/>
      <c r="G29" s="62"/>
      <c r="J29" s="65">
        <f>SUM(J26:J27)</f>
        <v>132311</v>
      </c>
      <c r="K29" s="130">
        <f>SUM(K26:K27)</f>
        <v>108399</v>
      </c>
    </row>
    <row r="30" spans="2:11" ht="15.75" customHeight="1">
      <c r="B30" s="2" t="s">
        <v>156</v>
      </c>
      <c r="C30" s="62"/>
      <c r="D30" s="62"/>
      <c r="E30" s="62"/>
      <c r="F30" s="62"/>
      <c r="G30" s="62"/>
      <c r="J30" s="134">
        <v>-460</v>
      </c>
      <c r="K30" s="64">
        <v>-928</v>
      </c>
    </row>
    <row r="31" spans="3:11" ht="15.75" customHeight="1">
      <c r="C31" s="62"/>
      <c r="D31" s="62"/>
      <c r="E31" s="62"/>
      <c r="F31" s="62"/>
      <c r="G31" s="62"/>
      <c r="J31" s="77"/>
      <c r="K31" s="64"/>
    </row>
    <row r="32" spans="2:11" ht="15.75" customHeight="1">
      <c r="B32" s="1"/>
      <c r="C32" s="62"/>
      <c r="D32" s="62"/>
      <c r="E32" s="62"/>
      <c r="F32" s="62"/>
      <c r="G32" s="62"/>
      <c r="J32" s="67">
        <f>SUM(J29:J30)</f>
        <v>131851</v>
      </c>
      <c r="K32" s="131">
        <f>SUM(K29:K30)</f>
        <v>107471</v>
      </c>
    </row>
    <row r="33" spans="2:18" ht="15.75" customHeight="1">
      <c r="B33" s="62"/>
      <c r="C33" s="62"/>
      <c r="D33" s="62"/>
      <c r="E33" s="62"/>
      <c r="F33" s="62"/>
      <c r="G33" s="62"/>
      <c r="K33" s="63"/>
      <c r="R33" s="11"/>
    </row>
    <row r="34" spans="2:11" ht="15.75" customHeight="1">
      <c r="B34" s="164" t="s">
        <v>235</v>
      </c>
      <c r="C34" s="164"/>
      <c r="D34" s="164"/>
      <c r="E34" s="164"/>
      <c r="F34" s="164"/>
      <c r="G34" s="164"/>
      <c r="H34" s="164"/>
      <c r="I34" s="164"/>
      <c r="J34" s="164"/>
      <c r="K34" s="164"/>
    </row>
    <row r="35" spans="2:11" ht="15.75" customHeight="1">
      <c r="B35" s="164"/>
      <c r="C35" s="164"/>
      <c r="D35" s="164"/>
      <c r="E35" s="164"/>
      <c r="F35" s="164"/>
      <c r="G35" s="164"/>
      <c r="H35" s="164"/>
      <c r="I35" s="164"/>
      <c r="J35" s="164"/>
      <c r="K35" s="164"/>
    </row>
    <row r="37" ht="15.75" customHeight="1">
      <c r="B37" s="3"/>
    </row>
    <row r="39" spans="2:11" ht="15.75" customHeight="1">
      <c r="B39" s="17"/>
      <c r="C39" s="17"/>
      <c r="D39" s="17"/>
      <c r="E39" s="17"/>
      <c r="F39" s="17"/>
      <c r="G39" s="17"/>
      <c r="H39" s="17"/>
      <c r="I39" s="17"/>
      <c r="J39" s="17"/>
      <c r="K39" s="19"/>
    </row>
    <row r="40" spans="2:11" ht="15.75" customHeight="1">
      <c r="B40" s="17"/>
      <c r="C40" s="17"/>
      <c r="D40" s="17"/>
      <c r="E40" s="17"/>
      <c r="F40" s="17"/>
      <c r="G40" s="17"/>
      <c r="H40" s="17"/>
      <c r="I40" s="17"/>
      <c r="J40" s="17"/>
      <c r="K40" s="19"/>
    </row>
    <row r="41" spans="2:11" ht="15.75" customHeight="1">
      <c r="B41" s="17"/>
      <c r="C41" s="17"/>
      <c r="D41" s="17"/>
      <c r="E41" s="17"/>
      <c r="F41" s="17"/>
      <c r="G41" s="17"/>
      <c r="H41" s="17"/>
      <c r="I41" s="17"/>
      <c r="J41" s="17"/>
      <c r="K41" s="19"/>
    </row>
    <row r="42" spans="2:11" ht="15.75" customHeight="1">
      <c r="B42" s="17"/>
      <c r="C42" s="17"/>
      <c r="D42" s="17"/>
      <c r="E42" s="17"/>
      <c r="F42" s="17"/>
      <c r="G42" s="17"/>
      <c r="H42" s="17"/>
      <c r="I42" s="17"/>
      <c r="J42" s="17"/>
      <c r="K42" s="19"/>
    </row>
    <row r="43" spans="2:11" ht="15.75" customHeight="1">
      <c r="B43" s="17"/>
      <c r="C43" s="17"/>
      <c r="D43" s="17"/>
      <c r="E43" s="17"/>
      <c r="F43" s="17"/>
      <c r="G43" s="17"/>
      <c r="H43" s="17"/>
      <c r="I43" s="17"/>
      <c r="J43" s="17"/>
      <c r="K43" s="19"/>
    </row>
    <row r="44" spans="2:11" ht="15.75" customHeight="1">
      <c r="B44" s="17"/>
      <c r="C44" s="17"/>
      <c r="D44" s="17"/>
      <c r="E44" s="17"/>
      <c r="F44" s="17"/>
      <c r="G44" s="17"/>
      <c r="H44" s="17"/>
      <c r="I44" s="17"/>
      <c r="J44" s="17"/>
      <c r="K44" s="19"/>
    </row>
    <row r="45" spans="2:11" ht="15.75" customHeight="1">
      <c r="B45" s="17"/>
      <c r="C45" s="17"/>
      <c r="D45" s="17"/>
      <c r="E45" s="17"/>
      <c r="F45" s="17"/>
      <c r="G45" s="17"/>
      <c r="H45" s="17"/>
      <c r="I45" s="17"/>
      <c r="J45" s="17"/>
      <c r="K45" s="19"/>
    </row>
  </sheetData>
  <mergeCells count="3">
    <mergeCell ref="B34:K35"/>
    <mergeCell ref="J7:K7"/>
    <mergeCell ref="J23:K23"/>
  </mergeCells>
  <printOptions/>
  <pageMargins left="0.5" right="0" top="1" bottom="0.5" header="0.25" footer="0.25"/>
  <pageSetup firstPageNumber="5" useFirstPageNumber="1" horizontalDpi="300" verticalDpi="300" orientation="portrait" paperSize="9" scale="95" r:id="rId1"/>
  <headerFooter alignWithMargins="0">
    <oddFooter>&amp;R&amp;"Arial Narrow,Regular"&amp;P</oddFooter>
  </headerFooter>
</worksheet>
</file>

<file path=xl/worksheets/sheet5.xml><?xml version="1.0" encoding="utf-8"?>
<worksheet xmlns="http://schemas.openxmlformats.org/spreadsheetml/2006/main" xmlns:r="http://schemas.openxmlformats.org/officeDocument/2006/relationships">
  <dimension ref="B1:T218"/>
  <sheetViews>
    <sheetView tabSelected="1" view="pageBreakPreview" zoomScaleSheetLayoutView="100" workbookViewId="0" topLeftCell="A1">
      <selection activeCell="D3" sqref="D3"/>
    </sheetView>
  </sheetViews>
  <sheetFormatPr defaultColWidth="9.140625" defaultRowHeight="15.75" customHeight="1"/>
  <cols>
    <col min="1" max="1" width="9.140625" style="2" customWidth="1"/>
    <col min="2" max="2" width="3.7109375" style="2" customWidth="1"/>
    <col min="3" max="3" width="5.7109375" style="2" customWidth="1"/>
    <col min="4" max="13" width="12.7109375" style="2" customWidth="1"/>
    <col min="14" max="14" width="11.7109375" style="2" customWidth="1"/>
    <col min="15" max="16384" width="9.140625" style="2" customWidth="1"/>
  </cols>
  <sheetData>
    <row r="1" spans="2:10" ht="15.75" customHeight="1">
      <c r="B1" s="72" t="s">
        <v>161</v>
      </c>
      <c r="C1" s="72"/>
      <c r="D1" s="72"/>
      <c r="E1" s="72"/>
      <c r="F1" s="72"/>
      <c r="G1" s="72"/>
      <c r="H1" s="72"/>
      <c r="I1" s="72"/>
      <c r="J1" s="72"/>
    </row>
    <row r="2" spans="2:3" ht="15.75" customHeight="1">
      <c r="B2" s="1" t="s">
        <v>202</v>
      </c>
      <c r="C2" s="1"/>
    </row>
    <row r="3" spans="2:3" ht="15.75" customHeight="1">
      <c r="B3" s="126" t="s">
        <v>87</v>
      </c>
      <c r="C3" s="1"/>
    </row>
    <row r="4" spans="2:3" ht="15.75" customHeight="1">
      <c r="B4" s="71"/>
      <c r="C4" s="1"/>
    </row>
    <row r="5" ht="15.75" customHeight="1">
      <c r="B5" s="1" t="s">
        <v>93</v>
      </c>
    </row>
    <row r="7" spans="2:3" ht="15.75" customHeight="1">
      <c r="B7" s="6" t="s">
        <v>1</v>
      </c>
      <c r="C7" s="1" t="s">
        <v>61</v>
      </c>
    </row>
    <row r="8" spans="2:10" ht="15.75" customHeight="1">
      <c r="B8" s="6"/>
      <c r="C8" s="173" t="s">
        <v>195</v>
      </c>
      <c r="D8" s="173"/>
      <c r="E8" s="173"/>
      <c r="F8" s="173"/>
      <c r="G8" s="173"/>
      <c r="H8" s="173"/>
      <c r="I8" s="173"/>
      <c r="J8" s="173"/>
    </row>
    <row r="9" spans="2:10" ht="15.75" customHeight="1">
      <c r="B9" s="6"/>
      <c r="C9" s="173"/>
      <c r="D9" s="173"/>
      <c r="E9" s="173"/>
      <c r="F9" s="173"/>
      <c r="G9" s="173"/>
      <c r="H9" s="173"/>
      <c r="I9" s="173"/>
      <c r="J9" s="173"/>
    </row>
    <row r="10" spans="2:10" ht="15.75" customHeight="1">
      <c r="B10" s="6"/>
      <c r="C10" s="173"/>
      <c r="D10" s="173"/>
      <c r="E10" s="173"/>
      <c r="F10" s="173"/>
      <c r="G10" s="173"/>
      <c r="H10" s="173"/>
      <c r="I10" s="173"/>
      <c r="J10" s="173"/>
    </row>
    <row r="11" spans="2:10" ht="15.75" customHeight="1">
      <c r="B11" s="6"/>
      <c r="C11" s="83"/>
      <c r="D11" s="83"/>
      <c r="E11" s="83"/>
      <c r="F11" s="83"/>
      <c r="G11" s="83"/>
      <c r="H11" s="83"/>
      <c r="I11" s="83"/>
      <c r="J11" s="83"/>
    </row>
    <row r="12" spans="2:14" ht="15.75" customHeight="1">
      <c r="B12" s="6"/>
      <c r="C12" s="172" t="s">
        <v>236</v>
      </c>
      <c r="D12" s="172"/>
      <c r="E12" s="172"/>
      <c r="F12" s="172"/>
      <c r="G12" s="172"/>
      <c r="H12" s="172"/>
      <c r="I12" s="172"/>
      <c r="J12" s="172"/>
      <c r="K12" s="110"/>
      <c r="L12" s="110"/>
      <c r="M12" s="110"/>
      <c r="N12" s="110"/>
    </row>
    <row r="13" spans="2:14" ht="15.75" customHeight="1">
      <c r="B13" s="6"/>
      <c r="C13" s="172"/>
      <c r="D13" s="172"/>
      <c r="E13" s="172"/>
      <c r="F13" s="172"/>
      <c r="G13" s="172"/>
      <c r="H13" s="172"/>
      <c r="I13" s="172"/>
      <c r="J13" s="172"/>
      <c r="K13" s="110"/>
      <c r="L13" s="110"/>
      <c r="M13" s="110"/>
      <c r="N13" s="110"/>
    </row>
    <row r="14" spans="2:14" ht="15.75" customHeight="1">
      <c r="B14" s="6"/>
      <c r="C14" s="172"/>
      <c r="D14" s="172"/>
      <c r="E14" s="172"/>
      <c r="F14" s="172"/>
      <c r="G14" s="172"/>
      <c r="H14" s="172"/>
      <c r="I14" s="172"/>
      <c r="J14" s="172"/>
      <c r="K14" s="110"/>
      <c r="L14" s="110"/>
      <c r="M14" s="110"/>
      <c r="N14" s="110"/>
    </row>
    <row r="15" spans="2:14" ht="15.75" customHeight="1">
      <c r="B15" s="6"/>
      <c r="C15" s="88"/>
      <c r="D15" s="88"/>
      <c r="E15" s="88"/>
      <c r="F15" s="88"/>
      <c r="G15" s="88"/>
      <c r="H15" s="88"/>
      <c r="I15" s="88"/>
      <c r="J15" s="88"/>
      <c r="K15" s="110"/>
      <c r="L15" s="110"/>
      <c r="M15" s="110"/>
      <c r="N15" s="110"/>
    </row>
    <row r="16" spans="2:14" ht="15.75" customHeight="1">
      <c r="B16" s="6"/>
      <c r="C16" s="173" t="s">
        <v>237</v>
      </c>
      <c r="D16" s="173"/>
      <c r="E16" s="173"/>
      <c r="F16" s="173"/>
      <c r="G16" s="173"/>
      <c r="H16" s="173"/>
      <c r="I16" s="173"/>
      <c r="J16" s="173"/>
      <c r="K16" s="110"/>
      <c r="L16" s="110"/>
      <c r="M16" s="110"/>
      <c r="N16" s="110"/>
    </row>
    <row r="17" spans="2:14" ht="15.75" customHeight="1">
      <c r="B17" s="6"/>
      <c r="C17" s="173"/>
      <c r="D17" s="173"/>
      <c r="E17" s="173"/>
      <c r="F17" s="173"/>
      <c r="G17" s="173"/>
      <c r="H17" s="173"/>
      <c r="I17" s="173"/>
      <c r="J17" s="173"/>
      <c r="K17" s="110"/>
      <c r="L17" s="110"/>
      <c r="M17" s="110"/>
      <c r="N17" s="110"/>
    </row>
    <row r="18" spans="2:14" ht="15.75" customHeight="1">
      <c r="B18" s="6"/>
      <c r="C18" s="173"/>
      <c r="D18" s="173"/>
      <c r="E18" s="173"/>
      <c r="F18" s="173"/>
      <c r="G18" s="173"/>
      <c r="H18" s="173"/>
      <c r="I18" s="173"/>
      <c r="J18" s="173"/>
      <c r="K18" s="110"/>
      <c r="L18" s="110"/>
      <c r="M18" s="110"/>
      <c r="N18" s="110"/>
    </row>
    <row r="19" spans="2:14" ht="15.75" customHeight="1">
      <c r="B19" s="6"/>
      <c r="C19" s="83"/>
      <c r="D19" s="83"/>
      <c r="E19" s="83"/>
      <c r="F19" s="83"/>
      <c r="G19" s="83"/>
      <c r="H19" s="83"/>
      <c r="I19" s="83"/>
      <c r="J19" s="83"/>
      <c r="K19" s="110"/>
      <c r="L19" s="110"/>
      <c r="M19" s="110"/>
      <c r="N19" s="110"/>
    </row>
    <row r="20" spans="2:10" ht="15.75" customHeight="1">
      <c r="B20" s="6" t="s">
        <v>4</v>
      </c>
      <c r="C20" s="90" t="s">
        <v>96</v>
      </c>
      <c r="D20" s="89"/>
      <c r="E20" s="89"/>
      <c r="F20" s="89"/>
      <c r="G20" s="89"/>
      <c r="H20" s="87"/>
      <c r="I20" s="87"/>
      <c r="J20" s="87"/>
    </row>
    <row r="21" spans="2:10" ht="15.75" customHeight="1">
      <c r="B21" s="6"/>
      <c r="C21" s="173" t="s">
        <v>196</v>
      </c>
      <c r="D21" s="173"/>
      <c r="E21" s="173"/>
      <c r="F21" s="173"/>
      <c r="G21" s="173"/>
      <c r="H21" s="173"/>
      <c r="I21" s="173"/>
      <c r="J21" s="173"/>
    </row>
    <row r="22" spans="3:10" ht="15.75" customHeight="1">
      <c r="C22" s="173"/>
      <c r="D22" s="173"/>
      <c r="E22" s="173"/>
      <c r="F22" s="173"/>
      <c r="G22" s="173"/>
      <c r="H22" s="173"/>
      <c r="I22" s="173"/>
      <c r="J22" s="173"/>
    </row>
    <row r="24" spans="2:3" ht="15.75" customHeight="1">
      <c r="B24" s="6" t="s">
        <v>6</v>
      </c>
      <c r="C24" s="1" t="s">
        <v>97</v>
      </c>
    </row>
    <row r="25" spans="3:9" ht="15.75" customHeight="1">
      <c r="C25" s="2" t="s">
        <v>213</v>
      </c>
      <c r="I25" s="5"/>
    </row>
    <row r="27" spans="2:3" ht="15.75" customHeight="1">
      <c r="B27" s="6" t="s">
        <v>94</v>
      </c>
      <c r="C27" s="1" t="s">
        <v>62</v>
      </c>
    </row>
    <row r="28" ht="15.75" customHeight="1">
      <c r="C28" s="1" t="s">
        <v>64</v>
      </c>
    </row>
    <row r="29" spans="3:10" ht="15.75" customHeight="1">
      <c r="C29" s="168" t="s">
        <v>214</v>
      </c>
      <c r="D29" s="168"/>
      <c r="E29" s="168"/>
      <c r="F29" s="168"/>
      <c r="G29" s="168"/>
      <c r="H29" s="168"/>
      <c r="I29" s="168"/>
      <c r="J29" s="168"/>
    </row>
    <row r="30" spans="3:10" ht="15.75" customHeight="1">
      <c r="C30" s="168"/>
      <c r="D30" s="168"/>
      <c r="E30" s="168"/>
      <c r="F30" s="168"/>
      <c r="G30" s="168"/>
      <c r="H30" s="168"/>
      <c r="I30" s="168"/>
      <c r="J30" s="168"/>
    </row>
    <row r="31" spans="3:10" ht="15.75" customHeight="1">
      <c r="C31" s="21"/>
      <c r="D31" s="21"/>
      <c r="E31" s="21"/>
      <c r="F31" s="21"/>
      <c r="G31" s="21"/>
      <c r="H31" s="21"/>
      <c r="I31" s="21"/>
      <c r="J31" s="21"/>
    </row>
    <row r="32" spans="2:3" ht="15.75" customHeight="1">
      <c r="B32" s="6" t="s">
        <v>12</v>
      </c>
      <c r="C32" s="1" t="s">
        <v>84</v>
      </c>
    </row>
    <row r="33" spans="2:3" ht="15.75" customHeight="1">
      <c r="B33" s="6"/>
      <c r="C33" s="1" t="s">
        <v>63</v>
      </c>
    </row>
    <row r="34" spans="2:10" ht="15.75" customHeight="1">
      <c r="B34" s="6"/>
      <c r="C34" s="168" t="s">
        <v>197</v>
      </c>
      <c r="D34" s="168"/>
      <c r="E34" s="168"/>
      <c r="F34" s="168"/>
      <c r="G34" s="168"/>
      <c r="H34" s="168"/>
      <c r="I34" s="168"/>
      <c r="J34" s="168"/>
    </row>
    <row r="35" spans="2:10" ht="15.75" customHeight="1">
      <c r="B35" s="6"/>
      <c r="C35" s="168"/>
      <c r="D35" s="168"/>
      <c r="E35" s="168"/>
      <c r="F35" s="168"/>
      <c r="G35" s="168"/>
      <c r="H35" s="168"/>
      <c r="I35" s="168"/>
      <c r="J35" s="168"/>
    </row>
    <row r="36" spans="2:10" ht="15.75" customHeight="1">
      <c r="B36" s="6"/>
      <c r="C36" s="168"/>
      <c r="D36" s="168"/>
      <c r="E36" s="168"/>
      <c r="F36" s="168"/>
      <c r="G36" s="168"/>
      <c r="H36" s="168"/>
      <c r="I36" s="168"/>
      <c r="J36" s="168"/>
    </row>
    <row r="37" spans="2:3" ht="15.75" customHeight="1">
      <c r="B37" s="86"/>
      <c r="C37" s="1"/>
    </row>
    <row r="38" spans="2:3" ht="15.75" customHeight="1">
      <c r="B38" s="6" t="s">
        <v>13</v>
      </c>
      <c r="C38" s="1" t="s">
        <v>95</v>
      </c>
    </row>
    <row r="39" spans="2:10" ht="15.75" customHeight="1">
      <c r="B39" s="6"/>
      <c r="C39" s="168" t="s">
        <v>209</v>
      </c>
      <c r="D39" s="168"/>
      <c r="E39" s="168"/>
      <c r="F39" s="168"/>
      <c r="G39" s="168"/>
      <c r="H39" s="168"/>
      <c r="I39" s="168"/>
      <c r="J39" s="168"/>
    </row>
    <row r="40" spans="2:10" ht="15.75" customHeight="1">
      <c r="B40" s="6"/>
      <c r="C40" s="168"/>
      <c r="D40" s="168"/>
      <c r="E40" s="168"/>
      <c r="F40" s="168"/>
      <c r="G40" s="168"/>
      <c r="H40" s="168"/>
      <c r="I40" s="168"/>
      <c r="J40" s="168"/>
    </row>
    <row r="42" spans="2:3" ht="15.75" customHeight="1">
      <c r="B42" s="6" t="s">
        <v>14</v>
      </c>
      <c r="C42" s="1" t="s">
        <v>65</v>
      </c>
    </row>
    <row r="43" spans="2:10" ht="15.75" customHeight="1">
      <c r="B43" s="6"/>
      <c r="C43" s="174" t="s">
        <v>198</v>
      </c>
      <c r="D43" s="175"/>
      <c r="E43" s="175"/>
      <c r="F43" s="175"/>
      <c r="G43" s="175"/>
      <c r="H43" s="175"/>
      <c r="I43" s="175"/>
      <c r="J43" s="175"/>
    </row>
    <row r="44" spans="2:10" ht="15.75" customHeight="1">
      <c r="B44" s="6"/>
      <c r="C44" s="175"/>
      <c r="D44" s="175"/>
      <c r="E44" s="175"/>
      <c r="F44" s="175"/>
      <c r="G44" s="175"/>
      <c r="H44" s="175"/>
      <c r="I44" s="175"/>
      <c r="J44" s="175"/>
    </row>
    <row r="45" spans="3:10" ht="15.75" customHeight="1">
      <c r="C45" s="85"/>
      <c r="D45" s="85"/>
      <c r="E45" s="85"/>
      <c r="F45" s="85"/>
      <c r="G45" s="85"/>
      <c r="H45" s="85"/>
      <c r="I45" s="85"/>
      <c r="J45" s="85"/>
    </row>
    <row r="46" spans="2:3" ht="15.75" customHeight="1">
      <c r="B46" s="6" t="s">
        <v>16</v>
      </c>
      <c r="C46" s="80" t="s">
        <v>99</v>
      </c>
    </row>
    <row r="47" spans="6:10" ht="15.75" customHeight="1">
      <c r="F47" s="153" t="s">
        <v>92</v>
      </c>
      <c r="G47" s="154"/>
      <c r="H47" s="154"/>
      <c r="I47" s="153"/>
      <c r="J47" s="154"/>
    </row>
    <row r="48" spans="6:10" ht="15.75" customHeight="1">
      <c r="F48" s="153" t="s">
        <v>52</v>
      </c>
      <c r="G48" s="153" t="s">
        <v>54</v>
      </c>
      <c r="H48" s="153"/>
      <c r="I48" s="153"/>
      <c r="J48" s="153"/>
    </row>
    <row r="49" spans="3:10" ht="15.75" customHeight="1">
      <c r="C49" s="1" t="s">
        <v>215</v>
      </c>
      <c r="F49" s="153" t="s">
        <v>53</v>
      </c>
      <c r="G49" s="155" t="s">
        <v>55</v>
      </c>
      <c r="H49" s="153" t="s">
        <v>26</v>
      </c>
      <c r="I49" s="153" t="s">
        <v>189</v>
      </c>
      <c r="J49" s="153" t="s">
        <v>51</v>
      </c>
    </row>
    <row r="50" spans="6:10" ht="15.75" customHeight="1">
      <c r="F50" s="153" t="s">
        <v>0</v>
      </c>
      <c r="G50" s="153" t="s">
        <v>0</v>
      </c>
      <c r="H50" s="153" t="s">
        <v>0</v>
      </c>
      <c r="I50" s="153" t="s">
        <v>0</v>
      </c>
      <c r="J50" s="153" t="s">
        <v>0</v>
      </c>
    </row>
    <row r="51" spans="3:10" ht="15.75" customHeight="1">
      <c r="C51" s="1" t="s">
        <v>210</v>
      </c>
      <c r="F51" s="68"/>
      <c r="G51" s="68"/>
      <c r="H51" s="68"/>
      <c r="I51" s="68"/>
      <c r="J51" s="68"/>
    </row>
    <row r="52" spans="3:10" ht="15.75" customHeight="1">
      <c r="C52" s="2" t="s">
        <v>50</v>
      </c>
      <c r="F52" s="132">
        <v>195609</v>
      </c>
      <c r="G52" s="132">
        <v>18818</v>
      </c>
      <c r="H52" s="132">
        <v>79</v>
      </c>
      <c r="I52" s="132">
        <v>0</v>
      </c>
      <c r="J52" s="132">
        <f>SUM(F52:I52)</f>
        <v>214506</v>
      </c>
    </row>
    <row r="53" spans="6:10" ht="15.75" customHeight="1">
      <c r="F53" s="133"/>
      <c r="G53" s="133"/>
      <c r="H53" s="133"/>
      <c r="I53" s="133"/>
      <c r="J53" s="133"/>
    </row>
    <row r="54" spans="3:10" ht="15.75" customHeight="1">
      <c r="C54" s="2" t="s">
        <v>83</v>
      </c>
      <c r="F54" s="18">
        <v>74262</v>
      </c>
      <c r="G54" s="18">
        <v>-1355</v>
      </c>
      <c r="H54" s="18">
        <v>-5569</v>
      </c>
      <c r="I54" s="18">
        <v>-240</v>
      </c>
      <c r="J54" s="133">
        <f>SUM(F54:I54)</f>
        <v>67098</v>
      </c>
    </row>
    <row r="55" spans="3:10" ht="15.75" customHeight="1">
      <c r="C55" s="2" t="s">
        <v>98</v>
      </c>
      <c r="F55" s="18">
        <v>-1066</v>
      </c>
      <c r="G55" s="18">
        <v>-316</v>
      </c>
      <c r="H55" s="18">
        <v>-1840</v>
      </c>
      <c r="I55" s="18">
        <v>0</v>
      </c>
      <c r="J55" s="133">
        <f>SUM(F55:I55)</f>
        <v>-3222</v>
      </c>
    </row>
    <row r="56" spans="3:10" ht="15.75" customHeight="1">
      <c r="C56" s="2" t="s">
        <v>66</v>
      </c>
      <c r="F56" s="133"/>
      <c r="G56" s="133"/>
      <c r="H56" s="133"/>
      <c r="I56" s="133"/>
      <c r="J56" s="133">
        <f>SUM(F56:I56)</f>
        <v>0</v>
      </c>
    </row>
    <row r="57" spans="3:10" ht="15.75" customHeight="1">
      <c r="C57" s="44" t="s">
        <v>67</v>
      </c>
      <c r="F57" s="133">
        <v>0</v>
      </c>
      <c r="G57" s="133">
        <v>0</v>
      </c>
      <c r="H57" s="133">
        <v>1572</v>
      </c>
      <c r="I57" s="133"/>
      <c r="J57" s="133">
        <f>SUM(F57:I57)</f>
        <v>1572</v>
      </c>
    </row>
    <row r="58" spans="3:10" ht="15.75" customHeight="1">
      <c r="C58" s="2" t="s">
        <v>90</v>
      </c>
      <c r="F58" s="48">
        <f>SUM(F54:F57)</f>
        <v>73196</v>
      </c>
      <c r="G58" s="48">
        <f>SUM(G54:G57)</f>
        <v>-1671</v>
      </c>
      <c r="H58" s="48">
        <f>SUM(H54:H57)</f>
        <v>-5837</v>
      </c>
      <c r="I58" s="48">
        <f>SUM(I54:I57)</f>
        <v>-240</v>
      </c>
      <c r="J58" s="48">
        <f>SUM(J54:J57)</f>
        <v>65448</v>
      </c>
    </row>
    <row r="59" spans="6:10" ht="15.75" customHeight="1">
      <c r="F59" s="11"/>
      <c r="G59" s="11"/>
      <c r="H59" s="11"/>
      <c r="I59" s="11"/>
      <c r="J59" s="19"/>
    </row>
    <row r="60" spans="2:10" ht="15.75" customHeight="1">
      <c r="B60" s="6"/>
      <c r="C60" s="1" t="s">
        <v>211</v>
      </c>
      <c r="F60" s="68"/>
      <c r="G60" s="68"/>
      <c r="H60" s="68"/>
      <c r="I60" s="68"/>
      <c r="J60" s="68"/>
    </row>
    <row r="61" spans="3:10" ht="15.75" customHeight="1">
      <c r="C61" s="2" t="s">
        <v>50</v>
      </c>
      <c r="F61" s="51">
        <v>157763</v>
      </c>
      <c r="G61" s="51">
        <v>21567</v>
      </c>
      <c r="H61" s="51">
        <v>517</v>
      </c>
      <c r="I61" s="51">
        <v>2953</v>
      </c>
      <c r="J61" s="51">
        <f>SUM(F61:I61)</f>
        <v>182800</v>
      </c>
    </row>
    <row r="62" spans="6:10" ht="15.75" customHeight="1">
      <c r="F62" s="11"/>
      <c r="G62" s="11"/>
      <c r="H62" s="11"/>
      <c r="I62" s="11"/>
      <c r="J62" s="11"/>
    </row>
    <row r="63" spans="3:10" ht="15.75" customHeight="1">
      <c r="C63" s="2" t="s">
        <v>83</v>
      </c>
      <c r="F63" s="19">
        <v>33270</v>
      </c>
      <c r="G63" s="19">
        <v>367</v>
      </c>
      <c r="H63" s="19">
        <v>7068</v>
      </c>
      <c r="I63" s="19">
        <v>-9245</v>
      </c>
      <c r="J63" s="11">
        <f>SUM(F63:I63)</f>
        <v>31460</v>
      </c>
    </row>
    <row r="64" spans="3:10" ht="15.75" customHeight="1">
      <c r="C64" s="2" t="s">
        <v>98</v>
      </c>
      <c r="F64" s="19">
        <v>-1767</v>
      </c>
      <c r="G64" s="19">
        <v>-270</v>
      </c>
      <c r="H64" s="19">
        <v>-3577</v>
      </c>
      <c r="I64" s="19">
        <v>-26</v>
      </c>
      <c r="J64" s="11">
        <f>SUM(F64:I64)</f>
        <v>-5640</v>
      </c>
    </row>
    <row r="65" spans="2:10" ht="15.75" customHeight="1">
      <c r="B65" s="6"/>
      <c r="C65" s="2" t="s">
        <v>66</v>
      </c>
      <c r="F65" s="11"/>
      <c r="G65" s="11"/>
      <c r="H65" s="11"/>
      <c r="I65" s="11"/>
      <c r="J65" s="11">
        <f>SUM(F65:I65)</f>
        <v>0</v>
      </c>
    </row>
    <row r="66" spans="2:10" ht="15.75" customHeight="1">
      <c r="B66" s="6"/>
      <c r="C66" s="44" t="s">
        <v>67</v>
      </c>
      <c r="F66" s="11">
        <v>0</v>
      </c>
      <c r="G66" s="11">
        <v>0</v>
      </c>
      <c r="H66" s="11">
        <v>3220</v>
      </c>
      <c r="I66" s="11">
        <v>0</v>
      </c>
      <c r="J66" s="11">
        <f>SUM(F66:I66)</f>
        <v>3220</v>
      </c>
    </row>
    <row r="67" spans="2:10" ht="15.75" customHeight="1">
      <c r="B67" s="6"/>
      <c r="C67" s="2" t="s">
        <v>90</v>
      </c>
      <c r="F67" s="79">
        <f>SUM(F63:F66)</f>
        <v>31503</v>
      </c>
      <c r="G67" s="79">
        <f>SUM(G63:G66)</f>
        <v>97</v>
      </c>
      <c r="H67" s="79">
        <f>SUM(H63:H66)</f>
        <v>6711</v>
      </c>
      <c r="I67" s="79">
        <f>SUM(I63:I66)</f>
        <v>-9271</v>
      </c>
      <c r="J67" s="79">
        <f>SUM(J63:J66)</f>
        <v>29040</v>
      </c>
    </row>
    <row r="68" spans="6:10" ht="15.75" customHeight="1">
      <c r="F68" s="11"/>
      <c r="G68" s="11"/>
      <c r="H68" s="11"/>
      <c r="I68" s="11"/>
      <c r="J68" s="19"/>
    </row>
    <row r="69" spans="2:3" ht="15.75" customHeight="1">
      <c r="B69" s="6" t="s">
        <v>100</v>
      </c>
      <c r="C69" s="1" t="s">
        <v>68</v>
      </c>
    </row>
    <row r="70" spans="2:10" ht="15.75" customHeight="1">
      <c r="B70" s="6"/>
      <c r="C70" s="168" t="s">
        <v>190</v>
      </c>
      <c r="D70" s="168"/>
      <c r="E70" s="168"/>
      <c r="F70" s="168"/>
      <c r="G70" s="168"/>
      <c r="H70" s="168"/>
      <c r="I70" s="168"/>
      <c r="J70" s="168"/>
    </row>
    <row r="71" spans="2:10" ht="15.75" customHeight="1">
      <c r="B71" s="6"/>
      <c r="C71" s="168"/>
      <c r="D71" s="168"/>
      <c r="E71" s="168"/>
      <c r="F71" s="168"/>
      <c r="G71" s="168"/>
      <c r="H71" s="168"/>
      <c r="I71" s="168"/>
      <c r="J71" s="168"/>
    </row>
    <row r="73" spans="2:3" ht="15.75" customHeight="1">
      <c r="B73" s="6" t="s">
        <v>17</v>
      </c>
      <c r="C73" s="1" t="s">
        <v>101</v>
      </c>
    </row>
    <row r="74" spans="2:3" ht="15.75" customHeight="1">
      <c r="B74" s="6"/>
      <c r="C74" s="78" t="s">
        <v>216</v>
      </c>
    </row>
    <row r="75" spans="12:20" ht="15.75" customHeight="1">
      <c r="L75" s="84"/>
      <c r="M75" s="84"/>
      <c r="N75" s="84"/>
      <c r="O75" s="84"/>
      <c r="P75" s="84"/>
      <c r="Q75" s="84"/>
      <c r="R75" s="84"/>
      <c r="S75" s="84"/>
      <c r="T75" s="84"/>
    </row>
    <row r="76" spans="2:20" ht="15.75" customHeight="1">
      <c r="B76" s="6" t="s">
        <v>18</v>
      </c>
      <c r="C76" s="1" t="s">
        <v>102</v>
      </c>
      <c r="L76" s="84"/>
      <c r="M76" s="84"/>
      <c r="N76" s="84"/>
      <c r="O76" s="84"/>
      <c r="P76" s="84"/>
      <c r="Q76" s="84"/>
      <c r="R76" s="84"/>
      <c r="S76" s="84"/>
      <c r="T76" s="84"/>
    </row>
    <row r="77" spans="2:20" ht="15.75" customHeight="1">
      <c r="B77" s="6"/>
      <c r="C77" s="21" t="s">
        <v>2</v>
      </c>
      <c r="D77" s="168" t="s">
        <v>231</v>
      </c>
      <c r="E77" s="168"/>
      <c r="F77" s="168"/>
      <c r="G77" s="168"/>
      <c r="H77" s="168"/>
      <c r="I77" s="168"/>
      <c r="J77" s="168"/>
      <c r="L77" s="84"/>
      <c r="M77" s="84"/>
      <c r="N77" s="84"/>
      <c r="O77" s="84"/>
      <c r="P77" s="84"/>
      <c r="Q77" s="84"/>
      <c r="R77" s="84"/>
      <c r="S77" s="84"/>
      <c r="T77" s="84"/>
    </row>
    <row r="78" spans="2:20" ht="15.75" customHeight="1">
      <c r="B78" s="6"/>
      <c r="C78" s="21"/>
      <c r="D78" s="168"/>
      <c r="E78" s="168"/>
      <c r="F78" s="168"/>
      <c r="G78" s="168"/>
      <c r="H78" s="168"/>
      <c r="I78" s="168"/>
      <c r="J78" s="168"/>
      <c r="L78" s="84"/>
      <c r="M78" s="84"/>
      <c r="N78" s="84"/>
      <c r="O78" s="84"/>
      <c r="P78" s="84"/>
      <c r="Q78" s="84"/>
      <c r="R78" s="84"/>
      <c r="S78" s="84"/>
      <c r="T78" s="84"/>
    </row>
    <row r="79" spans="2:20" ht="15.75" customHeight="1">
      <c r="B79" s="6"/>
      <c r="C79" s="21"/>
      <c r="D79" s="168"/>
      <c r="E79" s="168"/>
      <c r="F79" s="168"/>
      <c r="G79" s="168"/>
      <c r="H79" s="168"/>
      <c r="I79" s="168"/>
      <c r="J79" s="168"/>
      <c r="L79" s="84"/>
      <c r="M79" s="84"/>
      <c r="N79" s="84"/>
      <c r="O79" s="84"/>
      <c r="P79" s="84"/>
      <c r="Q79" s="84"/>
      <c r="R79" s="84"/>
      <c r="S79" s="84"/>
      <c r="T79" s="84"/>
    </row>
    <row r="80" spans="2:20" ht="15.75" customHeight="1">
      <c r="B80" s="6"/>
      <c r="C80" s="21"/>
      <c r="D80" s="168"/>
      <c r="E80" s="168"/>
      <c r="F80" s="168"/>
      <c r="G80" s="168"/>
      <c r="H80" s="168"/>
      <c r="I80" s="168"/>
      <c r="J80" s="168"/>
      <c r="L80" s="84"/>
      <c r="M80" s="84"/>
      <c r="N80" s="84"/>
      <c r="O80" s="84"/>
      <c r="P80" s="84"/>
      <c r="Q80" s="84"/>
      <c r="R80" s="84"/>
      <c r="S80" s="84"/>
      <c r="T80" s="84"/>
    </row>
    <row r="81" spans="2:20" ht="15.75" customHeight="1">
      <c r="B81" s="6"/>
      <c r="C81" s="21"/>
      <c r="D81" s="21"/>
      <c r="E81" s="21"/>
      <c r="F81" s="21"/>
      <c r="G81" s="21"/>
      <c r="H81" s="21"/>
      <c r="I81" s="21"/>
      <c r="J81" s="21"/>
      <c r="L81" s="84"/>
      <c r="M81" s="84"/>
      <c r="N81" s="84"/>
      <c r="O81" s="84"/>
      <c r="P81" s="84"/>
      <c r="Q81" s="84"/>
      <c r="R81" s="84"/>
      <c r="S81" s="84"/>
      <c r="T81" s="84"/>
    </row>
    <row r="82" spans="2:20" ht="15.75" customHeight="1">
      <c r="B82" s="6"/>
      <c r="C82" s="21" t="s">
        <v>3</v>
      </c>
      <c r="D82" s="168" t="s">
        <v>232</v>
      </c>
      <c r="E82" s="168"/>
      <c r="F82" s="168"/>
      <c r="G82" s="168"/>
      <c r="H82" s="168"/>
      <c r="I82" s="168"/>
      <c r="J82" s="168"/>
      <c r="L82" s="84"/>
      <c r="M82" s="84"/>
      <c r="N82" s="84"/>
      <c r="O82" s="84"/>
      <c r="P82" s="84"/>
      <c r="Q82" s="84"/>
      <c r="R82" s="84"/>
      <c r="S82" s="84"/>
      <c r="T82" s="84"/>
    </row>
    <row r="83" spans="2:20" ht="15.75" customHeight="1">
      <c r="B83" s="6"/>
      <c r="C83" s="21"/>
      <c r="D83" s="168"/>
      <c r="E83" s="168"/>
      <c r="F83" s="168"/>
      <c r="G83" s="168"/>
      <c r="H83" s="168"/>
      <c r="I83" s="168"/>
      <c r="J83" s="168"/>
      <c r="L83" s="84"/>
      <c r="M83" s="84"/>
      <c r="N83" s="84"/>
      <c r="O83" s="84"/>
      <c r="P83" s="84"/>
      <c r="Q83" s="84"/>
      <c r="R83" s="84"/>
      <c r="S83" s="84"/>
      <c r="T83" s="84"/>
    </row>
    <row r="84" spans="2:20" ht="15.75" customHeight="1">
      <c r="B84" s="6"/>
      <c r="C84" s="21"/>
      <c r="D84" s="168"/>
      <c r="E84" s="168"/>
      <c r="F84" s="168"/>
      <c r="G84" s="168"/>
      <c r="H84" s="168"/>
      <c r="I84" s="168"/>
      <c r="J84" s="168"/>
      <c r="L84" s="84"/>
      <c r="M84" s="84"/>
      <c r="N84" s="84"/>
      <c r="O84" s="84"/>
      <c r="P84" s="84"/>
      <c r="Q84" s="84"/>
      <c r="R84" s="84"/>
      <c r="S84" s="84"/>
      <c r="T84" s="84"/>
    </row>
    <row r="85" spans="2:20" ht="15.75" customHeight="1">
      <c r="B85" s="6"/>
      <c r="C85" s="21"/>
      <c r="D85" s="21"/>
      <c r="E85" s="21"/>
      <c r="F85" s="21"/>
      <c r="G85" s="21"/>
      <c r="H85" s="21"/>
      <c r="I85" s="21"/>
      <c r="J85" s="21"/>
      <c r="L85" s="84"/>
      <c r="M85" s="84"/>
      <c r="N85" s="84"/>
      <c r="O85" s="84"/>
      <c r="P85" s="84"/>
      <c r="Q85" s="84"/>
      <c r="R85" s="84"/>
      <c r="S85" s="84"/>
      <c r="T85" s="84"/>
    </row>
    <row r="86" spans="2:3" ht="15.75" customHeight="1">
      <c r="B86" s="6" t="s">
        <v>19</v>
      </c>
      <c r="C86" s="1" t="s">
        <v>103</v>
      </c>
    </row>
    <row r="87" spans="2:3" ht="15.75" customHeight="1">
      <c r="B87" s="6"/>
      <c r="C87" s="83" t="s">
        <v>89</v>
      </c>
    </row>
    <row r="89" spans="2:3" ht="15.75" customHeight="1">
      <c r="B89" s="6" t="s">
        <v>22</v>
      </c>
      <c r="C89" s="1" t="s">
        <v>104</v>
      </c>
    </row>
    <row r="90" spans="2:3" ht="15.75" customHeight="1">
      <c r="B90" s="6"/>
      <c r="C90" s="2" t="s">
        <v>212</v>
      </c>
    </row>
    <row r="92" spans="2:10" ht="15.75" customHeight="1">
      <c r="B92" s="176" t="s">
        <v>192</v>
      </c>
      <c r="C92" s="176"/>
      <c r="D92" s="176"/>
      <c r="E92" s="176"/>
      <c r="F92" s="176"/>
      <c r="G92" s="176"/>
      <c r="H92" s="176"/>
      <c r="I92" s="176"/>
      <c r="J92" s="176"/>
    </row>
    <row r="93" spans="2:10" ht="15.75" customHeight="1">
      <c r="B93" s="176"/>
      <c r="C93" s="176"/>
      <c r="D93" s="176"/>
      <c r="E93" s="176"/>
      <c r="F93" s="176"/>
      <c r="G93" s="176"/>
      <c r="H93" s="176"/>
      <c r="I93" s="176"/>
      <c r="J93" s="176"/>
    </row>
    <row r="94" spans="2:10" ht="15.75" customHeight="1">
      <c r="B94" s="142"/>
      <c r="C94" s="142"/>
      <c r="D94" s="142"/>
      <c r="E94" s="142"/>
      <c r="F94" s="142"/>
      <c r="G94" s="142"/>
      <c r="H94" s="142"/>
      <c r="I94" s="142"/>
      <c r="J94" s="142"/>
    </row>
    <row r="95" spans="2:3" ht="15.75" customHeight="1">
      <c r="B95" s="6" t="s">
        <v>23</v>
      </c>
      <c r="C95" s="80" t="s">
        <v>217</v>
      </c>
    </row>
    <row r="96" spans="2:10" ht="15.75" customHeight="1">
      <c r="B96" s="6"/>
      <c r="C96" s="167" t="s">
        <v>238</v>
      </c>
      <c r="D96" s="167"/>
      <c r="E96" s="167"/>
      <c r="F96" s="167"/>
      <c r="G96" s="167"/>
      <c r="H96" s="167"/>
      <c r="I96" s="167"/>
      <c r="J96" s="167"/>
    </row>
    <row r="97" spans="2:10" ht="15.75" customHeight="1">
      <c r="B97" s="6"/>
      <c r="C97" s="167"/>
      <c r="D97" s="167"/>
      <c r="E97" s="167"/>
      <c r="F97" s="167"/>
      <c r="G97" s="167"/>
      <c r="H97" s="167"/>
      <c r="I97" s="167"/>
      <c r="J97" s="167"/>
    </row>
    <row r="98" spans="2:10" ht="15.75" customHeight="1">
      <c r="B98" s="6"/>
      <c r="C98" s="167"/>
      <c r="D98" s="167"/>
      <c r="E98" s="167"/>
      <c r="F98" s="167"/>
      <c r="G98" s="167"/>
      <c r="H98" s="167"/>
      <c r="I98" s="167"/>
      <c r="J98" s="167"/>
    </row>
    <row r="99" spans="2:10" ht="15.75" customHeight="1">
      <c r="B99" s="6"/>
      <c r="C99" s="145"/>
      <c r="D99" s="145"/>
      <c r="E99" s="145"/>
      <c r="F99" s="145"/>
      <c r="G99" s="145"/>
      <c r="H99" s="145"/>
      <c r="I99" s="145"/>
      <c r="J99" s="145"/>
    </row>
    <row r="100" spans="2:10" ht="15.75" customHeight="1">
      <c r="B100" s="6"/>
      <c r="C100" s="167" t="s">
        <v>240</v>
      </c>
      <c r="D100" s="167"/>
      <c r="E100" s="167"/>
      <c r="F100" s="167"/>
      <c r="G100" s="167"/>
      <c r="H100" s="167"/>
      <c r="I100" s="167"/>
      <c r="J100" s="167"/>
    </row>
    <row r="101" spans="2:10" ht="15.75" customHeight="1">
      <c r="B101" s="6"/>
      <c r="C101" s="167"/>
      <c r="D101" s="167"/>
      <c r="E101" s="167"/>
      <c r="F101" s="167"/>
      <c r="G101" s="167"/>
      <c r="H101" s="167"/>
      <c r="I101" s="167"/>
      <c r="J101" s="167"/>
    </row>
    <row r="102" spans="2:10" ht="15.75" customHeight="1">
      <c r="B102" s="6"/>
      <c r="C102" s="167"/>
      <c r="D102" s="167"/>
      <c r="E102" s="167"/>
      <c r="F102" s="167"/>
      <c r="G102" s="167"/>
      <c r="H102" s="167"/>
      <c r="I102" s="167"/>
      <c r="J102" s="167"/>
    </row>
    <row r="103" spans="2:10" ht="15.75" customHeight="1">
      <c r="B103" s="6"/>
      <c r="C103" s="167"/>
      <c r="D103" s="167"/>
      <c r="E103" s="167"/>
      <c r="F103" s="167"/>
      <c r="G103" s="167"/>
      <c r="H103" s="167"/>
      <c r="I103" s="167"/>
      <c r="J103" s="167"/>
    </row>
    <row r="104" spans="2:10" ht="15.75" customHeight="1">
      <c r="B104" s="6"/>
      <c r="C104" s="167"/>
      <c r="D104" s="167"/>
      <c r="E104" s="167"/>
      <c r="F104" s="167"/>
      <c r="G104" s="167"/>
      <c r="H104" s="167"/>
      <c r="I104" s="167"/>
      <c r="J104" s="167"/>
    </row>
    <row r="105" spans="2:10" ht="15.75" customHeight="1">
      <c r="B105" s="6"/>
      <c r="C105" s="167"/>
      <c r="D105" s="167"/>
      <c r="E105" s="167"/>
      <c r="F105" s="167"/>
      <c r="G105" s="167"/>
      <c r="H105" s="167"/>
      <c r="I105" s="167"/>
      <c r="J105" s="167"/>
    </row>
    <row r="106" spans="2:10" ht="15.75" customHeight="1">
      <c r="B106" s="6"/>
      <c r="C106" s="108"/>
      <c r="D106" s="108"/>
      <c r="E106" s="108"/>
      <c r="F106" s="108"/>
      <c r="G106" s="108"/>
      <c r="H106" s="108"/>
      <c r="I106" s="108"/>
      <c r="J106" s="108"/>
    </row>
    <row r="107" spans="2:10" ht="15.75" customHeight="1">
      <c r="B107" s="6"/>
      <c r="C107" s="167" t="s">
        <v>218</v>
      </c>
      <c r="D107" s="167"/>
      <c r="E107" s="167"/>
      <c r="F107" s="167"/>
      <c r="G107" s="167"/>
      <c r="H107" s="167"/>
      <c r="I107" s="167"/>
      <c r="J107" s="167"/>
    </row>
    <row r="108" spans="2:10" ht="15.75" customHeight="1">
      <c r="B108" s="6"/>
      <c r="C108" s="167"/>
      <c r="D108" s="167"/>
      <c r="E108" s="167"/>
      <c r="F108" s="167"/>
      <c r="G108" s="167"/>
      <c r="H108" s="167"/>
      <c r="I108" s="167"/>
      <c r="J108" s="167"/>
    </row>
    <row r="109" spans="2:3" ht="15.75" customHeight="1">
      <c r="B109" s="6"/>
      <c r="C109" s="80"/>
    </row>
    <row r="110" spans="2:3" ht="15.75" customHeight="1">
      <c r="B110" s="6" t="s">
        <v>24</v>
      </c>
      <c r="C110" s="1" t="s">
        <v>69</v>
      </c>
    </row>
    <row r="111" spans="3:10" ht="15.75" customHeight="1">
      <c r="C111" s="1"/>
      <c r="I111" s="171" t="s">
        <v>82</v>
      </c>
      <c r="J111" s="171"/>
    </row>
    <row r="112" spans="2:10" ht="15.75" customHeight="1">
      <c r="B112" s="6"/>
      <c r="C112" s="1"/>
      <c r="I112" s="151" t="s">
        <v>207</v>
      </c>
      <c r="J112" s="151" t="s">
        <v>194</v>
      </c>
    </row>
    <row r="113" spans="3:10" ht="15.75" customHeight="1">
      <c r="C113" s="1"/>
      <c r="I113" s="152" t="s">
        <v>49</v>
      </c>
      <c r="J113" s="152" t="s">
        <v>49</v>
      </c>
    </row>
    <row r="114" spans="3:10" ht="15.75" customHeight="1">
      <c r="C114" s="2" t="s">
        <v>50</v>
      </c>
      <c r="I114" s="28">
        <f>IncomeStmt!$D$12</f>
        <v>98661</v>
      </c>
      <c r="J114" s="28">
        <v>64534</v>
      </c>
    </row>
    <row r="115" spans="3:10" ht="15.75" customHeight="1">
      <c r="C115" s="2" t="s">
        <v>191</v>
      </c>
      <c r="I115" s="31">
        <f>IncomeStmt!$D$23</f>
        <v>27211</v>
      </c>
      <c r="J115" s="31">
        <v>13122</v>
      </c>
    </row>
    <row r="116" spans="9:10" ht="15.75" customHeight="1">
      <c r="I116" s="31"/>
      <c r="J116" s="31"/>
    </row>
    <row r="117" spans="3:10" ht="15.75" customHeight="1">
      <c r="C117" s="169" t="s">
        <v>233</v>
      </c>
      <c r="D117" s="169"/>
      <c r="E117" s="169"/>
      <c r="F117" s="169"/>
      <c r="G117" s="169"/>
      <c r="H117" s="169"/>
      <c r="I117" s="169"/>
      <c r="J117" s="169"/>
    </row>
    <row r="118" spans="3:10" ht="15.75" customHeight="1">
      <c r="C118" s="169"/>
      <c r="D118" s="169"/>
      <c r="E118" s="169"/>
      <c r="F118" s="169"/>
      <c r="G118" s="169"/>
      <c r="H118" s="169"/>
      <c r="I118" s="169"/>
      <c r="J118" s="169"/>
    </row>
    <row r="119" spans="3:10" ht="15.75" customHeight="1">
      <c r="C119" s="169"/>
      <c r="D119" s="169"/>
      <c r="E119" s="169"/>
      <c r="F119" s="169"/>
      <c r="G119" s="169"/>
      <c r="H119" s="169"/>
      <c r="I119" s="169"/>
      <c r="J119" s="169"/>
    </row>
    <row r="120" spans="3:10" ht="15.75" customHeight="1">
      <c r="C120" s="162"/>
      <c r="D120" s="162"/>
      <c r="E120" s="162"/>
      <c r="F120" s="162"/>
      <c r="G120" s="162"/>
      <c r="H120" s="162"/>
      <c r="I120" s="162"/>
      <c r="J120" s="162"/>
    </row>
    <row r="121" spans="2:3" ht="15.75" customHeight="1">
      <c r="B121" s="6" t="s">
        <v>25</v>
      </c>
      <c r="C121" s="1" t="s">
        <v>70</v>
      </c>
    </row>
    <row r="122" spans="2:10" ht="15.75" customHeight="1">
      <c r="B122" s="6"/>
      <c r="C122" s="167" t="s">
        <v>234</v>
      </c>
      <c r="D122" s="167"/>
      <c r="E122" s="167"/>
      <c r="F122" s="167"/>
      <c r="G122" s="167"/>
      <c r="H122" s="167"/>
      <c r="I122" s="167"/>
      <c r="J122" s="167"/>
    </row>
    <row r="123" spans="2:10" ht="15.75" customHeight="1">
      <c r="B123" s="6"/>
      <c r="C123" s="167"/>
      <c r="D123" s="167"/>
      <c r="E123" s="167"/>
      <c r="F123" s="167"/>
      <c r="G123" s="167"/>
      <c r="H123" s="167"/>
      <c r="I123" s="167"/>
      <c r="J123" s="167"/>
    </row>
    <row r="124" spans="2:10" ht="15.75" customHeight="1">
      <c r="B124" s="6"/>
      <c r="C124" s="167"/>
      <c r="D124" s="167"/>
      <c r="E124" s="167"/>
      <c r="F124" s="167"/>
      <c r="G124" s="167"/>
      <c r="H124" s="167"/>
      <c r="I124" s="167"/>
      <c r="J124" s="167"/>
    </row>
    <row r="125" spans="2:10" ht="15.75" customHeight="1">
      <c r="B125" s="6"/>
      <c r="C125" s="108"/>
      <c r="D125" s="108"/>
      <c r="E125" s="108"/>
      <c r="F125" s="108"/>
      <c r="G125" s="108"/>
      <c r="H125" s="108"/>
      <c r="I125" s="108"/>
      <c r="J125" s="108"/>
    </row>
    <row r="126" spans="2:3" ht="15.75" customHeight="1">
      <c r="B126" s="6" t="s">
        <v>27</v>
      </c>
      <c r="C126" s="1" t="s">
        <v>139</v>
      </c>
    </row>
    <row r="127" spans="2:11" ht="15.75" customHeight="1">
      <c r="B127" s="6"/>
      <c r="C127" s="2" t="s">
        <v>199</v>
      </c>
      <c r="K127" s="9"/>
    </row>
    <row r="128" ht="15.75" customHeight="1">
      <c r="B128" s="6"/>
    </row>
    <row r="129" spans="2:3" ht="15.75" customHeight="1">
      <c r="B129" s="6" t="s">
        <v>28</v>
      </c>
      <c r="C129" s="80" t="s">
        <v>5</v>
      </c>
    </row>
    <row r="130" spans="2:10" ht="15.75" customHeight="1">
      <c r="B130" s="6"/>
      <c r="C130" s="1"/>
      <c r="G130" s="170" t="s">
        <v>166</v>
      </c>
      <c r="H130" s="170"/>
      <c r="I130" s="170" t="s">
        <v>167</v>
      </c>
      <c r="J130" s="170"/>
    </row>
    <row r="131" spans="2:10" ht="15.75" customHeight="1">
      <c r="B131" s="78"/>
      <c r="C131" s="1"/>
      <c r="G131" s="150" t="s">
        <v>203</v>
      </c>
      <c r="H131" s="150" t="s">
        <v>175</v>
      </c>
      <c r="I131" s="150" t="s">
        <v>203</v>
      </c>
      <c r="J131" s="150" t="s">
        <v>175</v>
      </c>
    </row>
    <row r="132" spans="2:10" ht="15.75" customHeight="1">
      <c r="B132" s="78"/>
      <c r="C132" s="1"/>
      <c r="G132" s="149" t="s">
        <v>0</v>
      </c>
      <c r="H132" s="149" t="s">
        <v>0</v>
      </c>
      <c r="I132" s="149" t="s">
        <v>0</v>
      </c>
      <c r="J132" s="149" t="s">
        <v>0</v>
      </c>
    </row>
    <row r="133" spans="2:10" ht="15.75" customHeight="1">
      <c r="B133" s="6"/>
      <c r="C133" s="2" t="s">
        <v>140</v>
      </c>
      <c r="G133" s="133">
        <v>2009</v>
      </c>
      <c r="H133" s="133">
        <v>14434</v>
      </c>
      <c r="I133" s="133">
        <v>23709</v>
      </c>
      <c r="J133" s="107">
        <v>21749</v>
      </c>
    </row>
    <row r="134" spans="2:10" ht="15.75" customHeight="1">
      <c r="B134" s="6"/>
      <c r="C134" s="2" t="s">
        <v>42</v>
      </c>
      <c r="G134" s="133">
        <v>10817</v>
      </c>
      <c r="H134" s="133">
        <v>-7447</v>
      </c>
      <c r="I134" s="133">
        <v>-1150</v>
      </c>
      <c r="J134" s="107">
        <v>-10775</v>
      </c>
    </row>
    <row r="135" spans="2:10" ht="15.75" customHeight="1">
      <c r="B135" s="4"/>
      <c r="G135" s="10">
        <f>SUM(G133:G134)</f>
        <v>12826</v>
      </c>
      <c r="H135" s="10">
        <f>SUM(H133:H134)</f>
        <v>6987</v>
      </c>
      <c r="I135" s="10">
        <f>SUM(I133:I134)</f>
        <v>22559</v>
      </c>
      <c r="J135" s="10">
        <f>SUM(J133:J134)</f>
        <v>10974</v>
      </c>
    </row>
    <row r="136" spans="2:10" ht="15.75" customHeight="1">
      <c r="B136" s="4"/>
      <c r="C136" s="2" t="s">
        <v>30</v>
      </c>
      <c r="G136" s="133">
        <v>11</v>
      </c>
      <c r="H136" s="133">
        <v>56</v>
      </c>
      <c r="I136" s="133">
        <v>401</v>
      </c>
      <c r="J136" s="107">
        <v>501</v>
      </c>
    </row>
    <row r="137" spans="2:10" ht="15.75" customHeight="1">
      <c r="B137" s="4"/>
      <c r="C137" s="1"/>
      <c r="G137" s="13">
        <f>SUM(G135:G136)</f>
        <v>12837</v>
      </c>
      <c r="H137" s="13">
        <f>SUM(H135:H136)</f>
        <v>7043</v>
      </c>
      <c r="I137" s="13">
        <f>SUM(I135:I136)</f>
        <v>22960</v>
      </c>
      <c r="J137" s="13">
        <f>SUM(J135:J136)</f>
        <v>11475</v>
      </c>
    </row>
    <row r="138" spans="2:10" ht="15.75" customHeight="1">
      <c r="B138" s="4"/>
      <c r="C138" s="1"/>
      <c r="G138" s="124"/>
      <c r="H138" s="124"/>
      <c r="I138" s="124"/>
      <c r="J138" s="124"/>
    </row>
    <row r="139" spans="2:10" ht="15.75" customHeight="1">
      <c r="B139" s="4"/>
      <c r="C139" s="177" t="s">
        <v>200</v>
      </c>
      <c r="D139" s="177"/>
      <c r="E139" s="177"/>
      <c r="F139" s="177"/>
      <c r="G139" s="177"/>
      <c r="H139" s="177"/>
      <c r="I139" s="177"/>
      <c r="J139" s="177"/>
    </row>
    <row r="140" spans="2:10" ht="15.75" customHeight="1">
      <c r="B140" s="4"/>
      <c r="C140" s="177"/>
      <c r="D140" s="177"/>
      <c r="E140" s="177"/>
      <c r="F140" s="177"/>
      <c r="G140" s="177"/>
      <c r="H140" s="177"/>
      <c r="I140" s="177"/>
      <c r="J140" s="177"/>
    </row>
    <row r="141" spans="2:10" ht="15.75" customHeight="1">
      <c r="B141" s="4"/>
      <c r="C141" s="78"/>
      <c r="D141" s="78"/>
      <c r="E141" s="78"/>
      <c r="F141" s="78"/>
      <c r="G141" s="78"/>
      <c r="H141" s="78"/>
      <c r="I141" s="78"/>
      <c r="J141" s="78"/>
    </row>
    <row r="142" spans="2:3" ht="15.75" customHeight="1">
      <c r="B142" s="6" t="s">
        <v>141</v>
      </c>
      <c r="C142" s="1" t="s">
        <v>57</v>
      </c>
    </row>
    <row r="143" spans="2:10" ht="15.75" customHeight="1">
      <c r="B143" s="6"/>
      <c r="C143" s="168" t="s">
        <v>201</v>
      </c>
      <c r="D143" s="168"/>
      <c r="E143" s="168"/>
      <c r="F143" s="168"/>
      <c r="G143" s="168"/>
      <c r="H143" s="168"/>
      <c r="I143" s="168"/>
      <c r="J143" s="168"/>
    </row>
    <row r="144" spans="2:10" ht="15.75" customHeight="1">
      <c r="B144" s="6"/>
      <c r="C144" s="168"/>
      <c r="D144" s="168"/>
      <c r="E144" s="168"/>
      <c r="F144" s="168"/>
      <c r="G144" s="168"/>
      <c r="H144" s="168"/>
      <c r="I144" s="168"/>
      <c r="J144" s="168"/>
    </row>
    <row r="146" spans="2:3" ht="15.75" customHeight="1">
      <c r="B146" s="6" t="s">
        <v>29</v>
      </c>
      <c r="C146" s="1" t="s">
        <v>15</v>
      </c>
    </row>
    <row r="147" spans="3:10" ht="15.75" customHeight="1">
      <c r="C147" s="14"/>
      <c r="I147" s="149" t="s">
        <v>32</v>
      </c>
      <c r="J147" s="149" t="s">
        <v>169</v>
      </c>
    </row>
    <row r="148" spans="3:10" ht="15.75" customHeight="1">
      <c r="C148" s="14"/>
      <c r="I148" s="149" t="s">
        <v>168</v>
      </c>
      <c r="J148" s="149" t="s">
        <v>170</v>
      </c>
    </row>
    <row r="149" spans="3:10" ht="15.75" customHeight="1">
      <c r="C149" s="14"/>
      <c r="I149" s="147">
        <v>38352</v>
      </c>
      <c r="J149" s="147">
        <v>38352</v>
      </c>
    </row>
    <row r="150" spans="3:10" ht="15.75" customHeight="1">
      <c r="C150" s="14"/>
      <c r="I150" s="149" t="s">
        <v>0</v>
      </c>
      <c r="J150" s="149" t="s">
        <v>0</v>
      </c>
    </row>
    <row r="151" spans="3:10" ht="15.75" customHeight="1">
      <c r="C151" s="2" t="s">
        <v>44</v>
      </c>
      <c r="I151" s="81" t="s">
        <v>46</v>
      </c>
      <c r="J151" s="81" t="s">
        <v>46</v>
      </c>
    </row>
    <row r="152" spans="3:10" ht="15.75" customHeight="1">
      <c r="C152" s="2" t="s">
        <v>45</v>
      </c>
      <c r="I152" s="81" t="s">
        <v>46</v>
      </c>
      <c r="J152" s="81" t="s">
        <v>46</v>
      </c>
    </row>
    <row r="153" spans="3:10" ht="15.75" customHeight="1">
      <c r="C153" s="2" t="s">
        <v>171</v>
      </c>
      <c r="I153" s="81" t="s">
        <v>46</v>
      </c>
      <c r="J153" s="81" t="s">
        <v>46</v>
      </c>
    </row>
    <row r="154" spans="3:10" ht="15.75" customHeight="1">
      <c r="C154" s="14"/>
      <c r="I154" s="82"/>
      <c r="J154" s="16"/>
    </row>
    <row r="155" spans="2:10" ht="15.75" customHeight="1">
      <c r="B155" s="4"/>
      <c r="C155" s="14"/>
      <c r="I155" s="7"/>
      <c r="J155" s="149" t="s">
        <v>7</v>
      </c>
    </row>
    <row r="156" spans="2:10" ht="15.75" customHeight="1">
      <c r="B156" s="4"/>
      <c r="C156" s="14"/>
      <c r="I156" s="8"/>
      <c r="J156" s="147">
        <v>38352</v>
      </c>
    </row>
    <row r="157" spans="2:10" ht="15.75" customHeight="1">
      <c r="B157" s="4"/>
      <c r="D157" s="17"/>
      <c r="E157" s="17"/>
      <c r="F157" s="17"/>
      <c r="G157" s="17"/>
      <c r="H157" s="17"/>
      <c r="I157" s="7"/>
      <c r="J157" s="149" t="s">
        <v>0</v>
      </c>
    </row>
    <row r="158" spans="2:10" ht="15.75" customHeight="1">
      <c r="B158" s="4"/>
      <c r="C158" s="17" t="s">
        <v>31</v>
      </c>
      <c r="E158" s="17"/>
      <c r="F158" s="17"/>
      <c r="G158" s="17"/>
      <c r="H158" s="17"/>
      <c r="I158" s="18"/>
      <c r="J158" s="18">
        <v>77956</v>
      </c>
    </row>
    <row r="159" spans="2:10" ht="15.75" customHeight="1">
      <c r="B159" s="4"/>
      <c r="C159" s="17" t="s">
        <v>47</v>
      </c>
      <c r="E159" s="17"/>
      <c r="F159" s="17"/>
      <c r="G159" s="17"/>
      <c r="H159" s="17"/>
      <c r="I159" s="12"/>
      <c r="J159" s="12">
        <v>31797</v>
      </c>
    </row>
    <row r="160" spans="2:10" ht="15.75" customHeight="1">
      <c r="B160" s="6"/>
      <c r="C160" s="17" t="s">
        <v>71</v>
      </c>
      <c r="E160" s="17"/>
      <c r="F160" s="17"/>
      <c r="G160" s="17"/>
      <c r="H160" s="17"/>
      <c r="I160" s="19"/>
      <c r="J160" s="18">
        <v>31900</v>
      </c>
    </row>
    <row r="161" ht="15.75" customHeight="1">
      <c r="J161" s="15"/>
    </row>
    <row r="162" spans="2:10" ht="15.75" customHeight="1">
      <c r="B162" s="6" t="s">
        <v>43</v>
      </c>
      <c r="C162" s="141" t="s">
        <v>172</v>
      </c>
      <c r="D162" s="17"/>
      <c r="E162" s="17"/>
      <c r="F162" s="17"/>
      <c r="G162" s="17"/>
      <c r="H162" s="17"/>
      <c r="I162" s="17"/>
      <c r="J162" s="17"/>
    </row>
    <row r="163" spans="2:10" ht="15.75" customHeight="1">
      <c r="B163" s="2" t="s">
        <v>2</v>
      </c>
      <c r="C163" s="178" t="s">
        <v>219</v>
      </c>
      <c r="D163" s="178"/>
      <c r="E163" s="178"/>
      <c r="F163" s="178"/>
      <c r="G163" s="178"/>
      <c r="H163" s="178"/>
      <c r="I163" s="178"/>
      <c r="J163" s="178"/>
    </row>
    <row r="164" spans="2:10" ht="15.75" customHeight="1">
      <c r="B164" s="6"/>
      <c r="C164" s="178"/>
      <c r="D164" s="178"/>
      <c r="E164" s="178"/>
      <c r="F164" s="178"/>
      <c r="G164" s="178"/>
      <c r="H164" s="178"/>
      <c r="I164" s="178"/>
      <c r="J164" s="178"/>
    </row>
    <row r="165" spans="2:10" ht="15.75" customHeight="1">
      <c r="B165" s="6"/>
      <c r="C165" s="178"/>
      <c r="D165" s="178"/>
      <c r="E165" s="178"/>
      <c r="F165" s="178"/>
      <c r="G165" s="178"/>
      <c r="H165" s="178"/>
      <c r="I165" s="178"/>
      <c r="J165" s="178"/>
    </row>
    <row r="166" spans="2:10" ht="15.75" customHeight="1">
      <c r="B166" s="6"/>
      <c r="C166" s="146"/>
      <c r="D166" s="146"/>
      <c r="E166" s="146"/>
      <c r="F166" s="146"/>
      <c r="G166" s="146"/>
      <c r="H166" s="146"/>
      <c r="I166" s="146"/>
      <c r="J166" s="146"/>
    </row>
    <row r="167" spans="2:10" ht="15.75" customHeight="1">
      <c r="B167" s="2" t="s">
        <v>3</v>
      </c>
      <c r="C167" s="179" t="s">
        <v>220</v>
      </c>
      <c r="D167" s="179"/>
      <c r="E167" s="179"/>
      <c r="F167" s="179"/>
      <c r="G167" s="179"/>
      <c r="H167" s="179"/>
      <c r="I167" s="179"/>
      <c r="J167" s="179"/>
    </row>
    <row r="168" spans="3:10" ht="15.75" customHeight="1">
      <c r="C168" s="179"/>
      <c r="D168" s="179"/>
      <c r="E168" s="179"/>
      <c r="F168" s="179"/>
      <c r="G168" s="179"/>
      <c r="H168" s="179"/>
      <c r="I168" s="179"/>
      <c r="J168" s="179"/>
    </row>
    <row r="169" spans="2:10" ht="15.75" customHeight="1">
      <c r="B169" s="6"/>
      <c r="C169" s="179"/>
      <c r="D169" s="179"/>
      <c r="E169" s="179"/>
      <c r="F169" s="179"/>
      <c r="G169" s="179"/>
      <c r="H169" s="179"/>
      <c r="I169" s="179"/>
      <c r="J169" s="179"/>
    </row>
    <row r="170" spans="2:10" ht="15.75" customHeight="1">
      <c r="B170" s="6"/>
      <c r="C170" s="179"/>
      <c r="D170" s="179"/>
      <c r="E170" s="179"/>
      <c r="F170" s="179"/>
      <c r="G170" s="179"/>
      <c r="H170" s="179"/>
      <c r="I170" s="179"/>
      <c r="J170" s="179"/>
    </row>
    <row r="171" spans="2:10" ht="15.75" customHeight="1">
      <c r="B171" s="6"/>
      <c r="C171" s="179"/>
      <c r="D171" s="179"/>
      <c r="E171" s="179"/>
      <c r="F171" s="179"/>
      <c r="G171" s="179"/>
      <c r="H171" s="179"/>
      <c r="I171" s="179"/>
      <c r="J171" s="179"/>
    </row>
    <row r="172" spans="2:10" ht="15.75" customHeight="1">
      <c r="B172" s="6"/>
      <c r="C172" s="143"/>
      <c r="D172" s="144"/>
      <c r="E172" s="144"/>
      <c r="F172" s="144"/>
      <c r="G172" s="144"/>
      <c r="H172" s="144"/>
      <c r="I172" s="144"/>
      <c r="J172" s="144"/>
    </row>
    <row r="173" spans="2:3" ht="15.75" customHeight="1">
      <c r="B173" s="6" t="s">
        <v>72</v>
      </c>
      <c r="C173" s="1" t="s">
        <v>173</v>
      </c>
    </row>
    <row r="174" spans="3:12" ht="15.75" customHeight="1">
      <c r="C174" s="2" t="s">
        <v>35</v>
      </c>
      <c r="K174" s="111"/>
      <c r="L174" s="111"/>
    </row>
    <row r="175" spans="9:10" ht="15.75" customHeight="1">
      <c r="I175" s="149" t="s">
        <v>7</v>
      </c>
      <c r="J175" s="149" t="s">
        <v>7</v>
      </c>
    </row>
    <row r="176" spans="2:10" ht="15.75" customHeight="1">
      <c r="B176" s="4"/>
      <c r="I176" s="150" t="s">
        <v>203</v>
      </c>
      <c r="J176" s="150" t="s">
        <v>175</v>
      </c>
    </row>
    <row r="177" spans="3:10" ht="15.75" customHeight="1">
      <c r="C177" s="17"/>
      <c r="D177" s="17"/>
      <c r="E177" s="17"/>
      <c r="F177" s="17"/>
      <c r="G177" s="17"/>
      <c r="H177" s="17"/>
      <c r="I177" s="149" t="s">
        <v>0</v>
      </c>
      <c r="J177" s="149" t="s">
        <v>0</v>
      </c>
    </row>
    <row r="178" spans="2:10" ht="15.75" customHeight="1">
      <c r="B178" s="6"/>
      <c r="C178" s="22" t="s">
        <v>20</v>
      </c>
      <c r="D178" s="22"/>
      <c r="E178" s="22"/>
      <c r="F178" s="22"/>
      <c r="G178" s="22"/>
      <c r="H178" s="22"/>
      <c r="I178" s="26">
        <v>31238</v>
      </c>
      <c r="J178" s="26">
        <v>58289</v>
      </c>
    </row>
    <row r="179" spans="2:10" ht="15.75" customHeight="1">
      <c r="B179" s="4"/>
      <c r="C179" s="22" t="s">
        <v>21</v>
      </c>
      <c r="D179" s="22"/>
      <c r="E179" s="22"/>
      <c r="F179" s="22"/>
      <c r="G179" s="22"/>
      <c r="H179" s="22"/>
      <c r="I179" s="43">
        <v>1578</v>
      </c>
      <c r="J179" s="43">
        <v>3481</v>
      </c>
    </row>
    <row r="180" spans="2:10" ht="15.75" customHeight="1">
      <c r="B180" s="4"/>
      <c r="C180" s="23"/>
      <c r="D180" s="23"/>
      <c r="E180" s="23"/>
      <c r="F180" s="23"/>
      <c r="G180" s="23"/>
      <c r="H180" s="23"/>
      <c r="I180" s="24">
        <f>SUM(I178:I179)</f>
        <v>32816</v>
      </c>
      <c r="J180" s="24">
        <f>SUM(J178:J179)</f>
        <v>61770</v>
      </c>
    </row>
    <row r="181" spans="3:10" ht="15.75" customHeight="1">
      <c r="C181" s="2" t="s">
        <v>174</v>
      </c>
      <c r="D181" s="23"/>
      <c r="E181" s="23"/>
      <c r="F181" s="23"/>
      <c r="G181" s="23"/>
      <c r="H181" s="23"/>
      <c r="J181" s="25"/>
    </row>
    <row r="182" spans="2:10" ht="15.75" customHeight="1">
      <c r="B182" s="6"/>
      <c r="D182" s="23"/>
      <c r="E182" s="23"/>
      <c r="F182" s="23"/>
      <c r="G182" s="23"/>
      <c r="H182" s="23"/>
      <c r="J182" s="25"/>
    </row>
    <row r="183" spans="2:3" ht="15.75" customHeight="1">
      <c r="B183" s="6" t="s">
        <v>143</v>
      </c>
      <c r="C183" s="1" t="s">
        <v>73</v>
      </c>
    </row>
    <row r="184" spans="2:10" ht="15.75" customHeight="1">
      <c r="B184" s="6"/>
      <c r="C184" s="167" t="s">
        <v>221</v>
      </c>
      <c r="D184" s="167"/>
      <c r="E184" s="167"/>
      <c r="F184" s="167"/>
      <c r="G184" s="167"/>
      <c r="H184" s="167"/>
      <c r="I184" s="167"/>
      <c r="J184" s="167"/>
    </row>
    <row r="185" spans="2:10" ht="15.75" customHeight="1">
      <c r="B185" s="6"/>
      <c r="C185" s="167"/>
      <c r="D185" s="167"/>
      <c r="E185" s="167"/>
      <c r="F185" s="167"/>
      <c r="G185" s="167"/>
      <c r="H185" s="167"/>
      <c r="I185" s="167"/>
      <c r="J185" s="167"/>
    </row>
    <row r="186" ht="15.75" customHeight="1">
      <c r="B186" s="6"/>
    </row>
    <row r="187" spans="2:3" ht="15.75" customHeight="1">
      <c r="B187" s="6" t="s">
        <v>142</v>
      </c>
      <c r="C187" s="1" t="s">
        <v>48</v>
      </c>
    </row>
    <row r="188" spans="2:10" ht="15.75" customHeight="1">
      <c r="B188" s="6"/>
      <c r="C188" s="168" t="s">
        <v>222</v>
      </c>
      <c r="D188" s="168"/>
      <c r="E188" s="168"/>
      <c r="F188" s="168"/>
      <c r="G188" s="168"/>
      <c r="H188" s="168"/>
      <c r="I188" s="168"/>
      <c r="J188" s="168"/>
    </row>
    <row r="189" spans="2:10" ht="15.75" customHeight="1">
      <c r="B189" s="6"/>
      <c r="C189" s="168"/>
      <c r="D189" s="168"/>
      <c r="E189" s="168"/>
      <c r="F189" s="168"/>
      <c r="G189" s="168"/>
      <c r="H189" s="168"/>
      <c r="I189" s="168"/>
      <c r="J189" s="168"/>
    </row>
    <row r="191" spans="2:3" ht="15.75" customHeight="1">
      <c r="B191" s="6" t="s">
        <v>74</v>
      </c>
      <c r="C191" s="1" t="s">
        <v>144</v>
      </c>
    </row>
    <row r="192" spans="2:10" ht="15.75" customHeight="1">
      <c r="B192" s="6"/>
      <c r="C192" s="168" t="s">
        <v>239</v>
      </c>
      <c r="D192" s="168"/>
      <c r="E192" s="168"/>
      <c r="F192" s="168"/>
      <c r="G192" s="168"/>
      <c r="H192" s="168"/>
      <c r="I192" s="168"/>
      <c r="J192" s="168"/>
    </row>
    <row r="193" spans="2:10" ht="15.75" customHeight="1">
      <c r="B193" s="6"/>
      <c r="C193" s="168"/>
      <c r="D193" s="168"/>
      <c r="E193" s="168"/>
      <c r="F193" s="168"/>
      <c r="G193" s="168"/>
      <c r="H193" s="168"/>
      <c r="I193" s="168"/>
      <c r="J193" s="168"/>
    </row>
    <row r="194" spans="2:10" ht="15.75" customHeight="1">
      <c r="B194" s="6"/>
      <c r="C194" s="168"/>
      <c r="D194" s="168"/>
      <c r="E194" s="168"/>
      <c r="F194" s="168"/>
      <c r="G194" s="168"/>
      <c r="H194" s="168"/>
      <c r="I194" s="168"/>
      <c r="J194" s="168"/>
    </row>
    <row r="195" spans="2:10" ht="15.75" customHeight="1">
      <c r="B195" s="6"/>
      <c r="C195" s="85"/>
      <c r="D195" s="85"/>
      <c r="E195" s="85"/>
      <c r="F195" s="85"/>
      <c r="G195" s="85"/>
      <c r="H195" s="85"/>
      <c r="I195" s="85"/>
      <c r="J195" s="85"/>
    </row>
    <row r="196" spans="2:3" ht="15.75" customHeight="1">
      <c r="B196" s="6" t="s">
        <v>145</v>
      </c>
      <c r="C196" s="1" t="s">
        <v>75</v>
      </c>
    </row>
    <row r="197" spans="3:4" ht="15.75" customHeight="1">
      <c r="C197" s="2" t="s">
        <v>2</v>
      </c>
      <c r="D197" s="2" t="s">
        <v>76</v>
      </c>
    </row>
    <row r="198" spans="4:10" ht="15.75" customHeight="1">
      <c r="D198" s="168" t="s">
        <v>146</v>
      </c>
      <c r="E198" s="168"/>
      <c r="F198" s="168"/>
      <c r="G198" s="168"/>
      <c r="H198" s="168"/>
      <c r="I198" s="168"/>
      <c r="J198" s="168"/>
    </row>
    <row r="199" spans="4:10" ht="15.75" customHeight="1">
      <c r="D199" s="168"/>
      <c r="E199" s="168"/>
      <c r="F199" s="168"/>
      <c r="G199" s="168"/>
      <c r="H199" s="168"/>
      <c r="I199" s="168"/>
      <c r="J199" s="168"/>
    </row>
    <row r="200" spans="4:10" ht="15.75" customHeight="1">
      <c r="D200" s="85"/>
      <c r="E200" s="85"/>
      <c r="F200" s="85"/>
      <c r="G200" s="85"/>
      <c r="H200" s="85"/>
      <c r="I200" s="148" t="s">
        <v>223</v>
      </c>
      <c r="J200" s="121" t="s">
        <v>224</v>
      </c>
    </row>
    <row r="201" spans="9:10" ht="15.75" customHeight="1">
      <c r="I201" s="103" t="s">
        <v>225</v>
      </c>
      <c r="J201" s="103" t="s">
        <v>225</v>
      </c>
    </row>
    <row r="202" spans="9:10" ht="15.75" customHeight="1">
      <c r="I202" s="147">
        <v>38352</v>
      </c>
      <c r="J202" s="147">
        <v>37986</v>
      </c>
    </row>
    <row r="203" spans="4:10" ht="15.75" customHeight="1">
      <c r="D203" s="2" t="s">
        <v>147</v>
      </c>
      <c r="I203" s="11">
        <f>IncomeStmt!G31</f>
        <v>41546</v>
      </c>
      <c r="J203" s="11">
        <f>IncomeStmt!H31</f>
        <v>17255</v>
      </c>
    </row>
    <row r="204" spans="4:10" ht="15.75" customHeight="1">
      <c r="D204" s="2" t="s">
        <v>148</v>
      </c>
      <c r="I204" s="11">
        <v>259526</v>
      </c>
      <c r="J204" s="11">
        <v>259526</v>
      </c>
    </row>
    <row r="205" spans="9:10" ht="15.75" customHeight="1">
      <c r="I205" s="11"/>
      <c r="J205" s="11"/>
    </row>
    <row r="206" spans="4:10" ht="15.75" customHeight="1" thickBot="1">
      <c r="D206" s="2" t="s">
        <v>149</v>
      </c>
      <c r="I206" s="125">
        <f>I203/I204*100</f>
        <v>16.008415341815464</v>
      </c>
      <c r="J206" s="125">
        <f>J203/J204*100</f>
        <v>6.648659479204396</v>
      </c>
    </row>
    <row r="208" spans="3:4" ht="15.75" customHeight="1">
      <c r="C208" s="2" t="s">
        <v>3</v>
      </c>
      <c r="D208" s="2" t="s">
        <v>77</v>
      </c>
    </row>
    <row r="209" spans="4:10" ht="15.75" customHeight="1">
      <c r="D209" s="177" t="s">
        <v>150</v>
      </c>
      <c r="E209" s="177"/>
      <c r="F209" s="177"/>
      <c r="G209" s="177"/>
      <c r="H209" s="177"/>
      <c r="I209" s="177"/>
      <c r="J209" s="177"/>
    </row>
    <row r="210" spans="4:10" ht="15.75" customHeight="1">
      <c r="D210" s="177"/>
      <c r="E210" s="177"/>
      <c r="F210" s="177"/>
      <c r="G210" s="177"/>
      <c r="H210" s="177"/>
      <c r="I210" s="177"/>
      <c r="J210" s="177"/>
    </row>
    <row r="211" spans="4:10" ht="15.75" customHeight="1">
      <c r="D211" s="84"/>
      <c r="E211" s="84"/>
      <c r="F211" s="84"/>
      <c r="G211" s="84"/>
      <c r="H211" s="84"/>
      <c r="I211" s="84"/>
      <c r="J211" s="84"/>
    </row>
    <row r="212" spans="4:10" ht="15.75" customHeight="1">
      <c r="D212" s="78"/>
      <c r="E212" s="78"/>
      <c r="F212" s="78"/>
      <c r="G212" s="78"/>
      <c r="H212" s="78"/>
      <c r="I212" s="78"/>
      <c r="J212" s="78"/>
    </row>
    <row r="213" spans="2:10" ht="15.75" customHeight="1">
      <c r="B213" s="2" t="s">
        <v>33</v>
      </c>
      <c r="J213" s="27"/>
    </row>
    <row r="214" spans="2:10" ht="15.75" customHeight="1">
      <c r="B214" s="1" t="s">
        <v>41</v>
      </c>
      <c r="J214" s="11"/>
    </row>
    <row r="215" spans="2:10" ht="15.75" customHeight="1">
      <c r="B215" s="2" t="s">
        <v>157</v>
      </c>
      <c r="J215" s="45"/>
    </row>
    <row r="216" spans="2:10" ht="15.75" customHeight="1">
      <c r="B216" s="2" t="s">
        <v>34</v>
      </c>
      <c r="J216" s="45"/>
    </row>
    <row r="217" spans="2:10" ht="15.75" customHeight="1">
      <c r="B217" s="30" t="s">
        <v>226</v>
      </c>
      <c r="J217" s="45"/>
    </row>
    <row r="218" ht="15.75" customHeight="1">
      <c r="J218" s="45"/>
    </row>
  </sheetData>
  <mergeCells count="29">
    <mergeCell ref="C139:J140"/>
    <mergeCell ref="C192:J194"/>
    <mergeCell ref="C70:J71"/>
    <mergeCell ref="C96:J98"/>
    <mergeCell ref="B92:J93"/>
    <mergeCell ref="D209:J210"/>
    <mergeCell ref="D198:J199"/>
    <mergeCell ref="C184:J185"/>
    <mergeCell ref="C188:J189"/>
    <mergeCell ref="C163:J165"/>
    <mergeCell ref="C167:J171"/>
    <mergeCell ref="C143:J144"/>
    <mergeCell ref="C8:J10"/>
    <mergeCell ref="C16:J18"/>
    <mergeCell ref="C39:J40"/>
    <mergeCell ref="C43:J44"/>
    <mergeCell ref="C12:J14"/>
    <mergeCell ref="C21:J22"/>
    <mergeCell ref="C34:J36"/>
    <mergeCell ref="C29:J30"/>
    <mergeCell ref="I130:J130"/>
    <mergeCell ref="G130:H130"/>
    <mergeCell ref="I111:J111"/>
    <mergeCell ref="C122:J124"/>
    <mergeCell ref="C107:J108"/>
    <mergeCell ref="D77:J80"/>
    <mergeCell ref="D82:J84"/>
    <mergeCell ref="C117:J119"/>
    <mergeCell ref="C100:J105"/>
  </mergeCells>
  <printOptions/>
  <pageMargins left="0.69" right="0" top="1" bottom="0.5" header="0" footer="0.25"/>
  <pageSetup firstPageNumber="6" useFirstPageNumber="1" fitToHeight="6" horizontalDpi="600" verticalDpi="600" orientation="portrait" paperSize="9" scale="89" r:id="rId4"/>
  <headerFooter alignWithMargins="0">
    <oddFooter>&amp;R&amp;P</oddFooter>
  </headerFooter>
  <rowBreaks count="4" manualBreakCount="4">
    <brk id="45" min="1" max="11" man="1"/>
    <brk id="91" min="1" max="9" man="1"/>
    <brk id="141" min="1" max="9" man="1"/>
    <brk id="186" min="1" max="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Tropicana Golf &amp; Country Club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Tropicana Golf &amp; Country Club</dc:creator>
  <cp:keywords/>
  <dc:description/>
  <cp:lastModifiedBy>SEMAJU JAYA MANAG S/B</cp:lastModifiedBy>
  <cp:lastPrinted>2005-02-23T09:15:26Z</cp:lastPrinted>
  <dcterms:created xsi:type="dcterms:W3CDTF">1999-11-16T09:13:51Z</dcterms:created>
  <dcterms:modified xsi:type="dcterms:W3CDTF">2005-02-23T09:17:23Z</dcterms:modified>
  <cp:category/>
  <cp:version/>
  <cp:contentType/>
  <cp:contentStatus/>
</cp:coreProperties>
</file>